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6" activeTab="4"/>
  </bookViews>
  <sheets>
    <sheet name="quadruplex" sheetId="1" r:id="rId1"/>
    <sheet name="Audincourt" sheetId="2" r:id="rId2"/>
    <sheet name="Mandelieu" sheetId="3" r:id="rId3"/>
    <sheet name="Orléans" sheetId="4" r:id="rId4"/>
    <sheet name="Sarzeau" sheetId="5" r:id="rId5"/>
  </sheets>
  <definedNames>
    <definedName name="_xlnm._FilterDatabase" localSheetId="0" hidden="1">'quadruplex'!$T$6:$T$663</definedName>
    <definedName name="Excel_BuiltIn__FilterDatabase" localSheetId="0">'quadruplex'!$E$6:$E$663</definedName>
    <definedName name="Excel_BuiltIn__FilterDatabase" localSheetId="0">'quadruplex'!$E$6:$E$660</definedName>
    <definedName name="Excel_BuiltIn__FilterDatabase" localSheetId="0">'quadruplex'!$E$6:$E$600</definedName>
    <definedName name="__Anonymous_Sheet_DB__1">'quadruplex'!$8:$310</definedName>
    <definedName name="__Anonymous_Sheet_DB__1_1">'quadruplex'!$A$6:$T$600</definedName>
    <definedName name="CENTRE">'quadruplex'!$T$6:$T$600</definedName>
    <definedName name="CLUB">'quadruplex'!$E$6:$E$600</definedName>
    <definedName name="__Anonymous_Sheet_DB__1_2">'quadruplex'!$E$6:$E$600</definedName>
    <definedName name="__Anonymous_Sheet_DB__1_3">'quadruplex'!$E$6:$E$600</definedName>
    <definedName name="__Anonymous_Sheet_DB__1_4">'quadruplex'!$8:$304</definedName>
    <definedName name="__Anonymous_Sheet_DB__1_5">'quadruplex'!$8:$663</definedName>
    <definedName name="__Anonymous_Sheet_DB__1_6">'quadruplex'!$T$6:$T$663</definedName>
    <definedName name="Excel_BuiltIn__FilterDatabase_1">'quadruplex'!$E$6:$E$663</definedName>
  </definedNames>
  <calcPr fullCalcOnLoad="1"/>
</workbook>
</file>

<file path=xl/sharedStrings.xml><?xml version="1.0" encoding="utf-8"?>
<sst xmlns="http://schemas.openxmlformats.org/spreadsheetml/2006/main" count="7323" uniqueCount="871">
  <si>
    <t>Quadruplex Audincourt / Mandelieu / Orléans / Sarzeau</t>
  </si>
  <si>
    <t>1A</t>
  </si>
  <si>
    <t>1B</t>
  </si>
  <si>
    <t>2A</t>
  </si>
  <si>
    <t>2B</t>
  </si>
  <si>
    <t>3A</t>
  </si>
  <si>
    <t>3B</t>
  </si>
  <si>
    <t>4A</t>
  </si>
  <si>
    <t>4B</t>
  </si>
  <si>
    <t>4C</t>
  </si>
  <si>
    <t>4D</t>
  </si>
  <si>
    <t>5A</t>
  </si>
  <si>
    <t>5B</t>
  </si>
  <si>
    <t>5C</t>
  </si>
  <si>
    <t>5D</t>
  </si>
  <si>
    <t>6A</t>
  </si>
  <si>
    <t>6B</t>
  </si>
  <si>
    <t>6C</t>
  </si>
  <si>
    <t>6D</t>
  </si>
  <si>
    <r>
      <t>656</t>
    </r>
    <r>
      <rPr>
        <sz val="9"/>
        <rFont val="Arial"/>
        <family val="2"/>
      </rPr>
      <t xml:space="preserve"> joueurs : 15 N1, 43 N2, 87 N3, 250 N4, 217 N5, 40 N6, 4 N7</t>
    </r>
  </si>
  <si>
    <t>PCE</t>
  </si>
  <si>
    <t>JOUEUR</t>
  </si>
  <si>
    <t>CAT</t>
  </si>
  <si>
    <t>S</t>
  </si>
  <si>
    <t>CLUB</t>
  </si>
  <si>
    <t>PA</t>
  </si>
  <si>
    <t>CUMUL</t>
  </si>
  <si>
    <t>Nég</t>
  </si>
  <si>
    <t>P1</t>
  </si>
  <si>
    <t>C1</t>
  </si>
  <si>
    <t>P2</t>
  </si>
  <si>
    <t>C2</t>
  </si>
  <si>
    <t>P3</t>
  </si>
  <si>
    <t>C3</t>
  </si>
  <si>
    <t>%S1</t>
  </si>
  <si>
    <t>%S2</t>
  </si>
  <si>
    <t>%S3</t>
  </si>
  <si>
    <t>PP4</t>
  </si>
  <si>
    <t>PC</t>
  </si>
  <si>
    <t>CENTRE</t>
  </si>
  <si>
    <t>TOP</t>
  </si>
  <si>
    <t>AMET Christian</t>
  </si>
  <si>
    <t>K19</t>
  </si>
  <si>
    <t>FR</t>
  </si>
  <si>
    <t>Audincourt</t>
  </si>
  <si>
    <t>ASTRESSES Pascal</t>
  </si>
  <si>
    <t>V24</t>
  </si>
  <si>
    <t>Orléans</t>
  </si>
  <si>
    <t>GUIZARD Jean-Michel</t>
  </si>
  <si>
    <t>P12</t>
  </si>
  <si>
    <t>DUBREUIL Alain</t>
  </si>
  <si>
    <t>R12</t>
  </si>
  <si>
    <t>CHINCHOLLE Thierry</t>
  </si>
  <si>
    <t>U16</t>
  </si>
  <si>
    <t>KOUASSI Dick Jean Joseph</t>
  </si>
  <si>
    <t>D16</t>
  </si>
  <si>
    <t>SCHAUSI Stéphane</t>
  </si>
  <si>
    <t>D17</t>
  </si>
  <si>
    <t>FORT Daniel</t>
  </si>
  <si>
    <t>P05</t>
  </si>
  <si>
    <t>RAPHEL Martine</t>
  </si>
  <si>
    <t>V</t>
  </si>
  <si>
    <t>J07</t>
  </si>
  <si>
    <t>LION Jean-Jacques</t>
  </si>
  <si>
    <t>BRIAND Michèle</t>
  </si>
  <si>
    <t>S12</t>
  </si>
  <si>
    <t>Sarzeau</t>
  </si>
  <si>
    <t>DUBREUIL Julien</t>
  </si>
  <si>
    <t>E</t>
  </si>
  <si>
    <t>LE TOQUIN Jean-Luc</t>
  </si>
  <si>
    <t>J32</t>
  </si>
  <si>
    <t>BOUZINAC Rozenn</t>
  </si>
  <si>
    <t>N07</t>
  </si>
  <si>
    <t>Mandelieu</t>
  </si>
  <si>
    <t>BARTIER Frédéric</t>
  </si>
  <si>
    <t>R03</t>
  </si>
  <si>
    <t>FOURNIER Jacques</t>
  </si>
  <si>
    <t>GOUELIBO Jean</t>
  </si>
  <si>
    <t>P02</t>
  </si>
  <si>
    <t>CANIVEZ Marie-Françoise</t>
  </si>
  <si>
    <t>M09</t>
  </si>
  <si>
    <t>BOUSSAERT Jean-Clément</t>
  </si>
  <si>
    <t>R10</t>
  </si>
  <si>
    <t>ROUSSEAUX François</t>
  </si>
  <si>
    <t>V21</t>
  </si>
  <si>
    <t>GHIRALDINI Jean-Paul</t>
  </si>
  <si>
    <t>U11</t>
  </si>
  <si>
    <t>DAUPHIN Anicette</t>
  </si>
  <si>
    <t>P17</t>
  </si>
  <si>
    <t>GOLBAIN Marie-Thérèse</t>
  </si>
  <si>
    <t>A14</t>
  </si>
  <si>
    <t>MONERIE Sylvie</t>
  </si>
  <si>
    <t>H28</t>
  </si>
  <si>
    <t>BODINIER Jean-François</t>
  </si>
  <si>
    <t>NOGIER Michèle</t>
  </si>
  <si>
    <t>P01</t>
  </si>
  <si>
    <t>LAMOUR Yves</t>
  </si>
  <si>
    <t>M14</t>
  </si>
  <si>
    <t>GOIZET Annette</t>
  </si>
  <si>
    <t>M03</t>
  </si>
  <si>
    <t>MERIAUX Patrick</t>
  </si>
  <si>
    <t>N34</t>
  </si>
  <si>
    <t>BERNIER Pascal</t>
  </si>
  <si>
    <t>DELAVELLE Didier</t>
  </si>
  <si>
    <t>N20</t>
  </si>
  <si>
    <t>VILAIN Isabelle</t>
  </si>
  <si>
    <t>V18</t>
  </si>
  <si>
    <t>SIMON Patrick</t>
  </si>
  <si>
    <t>CHENOUNA Mahiédine</t>
  </si>
  <si>
    <t>C09</t>
  </si>
  <si>
    <t>ROUX Sandra</t>
  </si>
  <si>
    <t>D02</t>
  </si>
  <si>
    <t>IVANICHTCHENKO Etienne</t>
  </si>
  <si>
    <t>D</t>
  </si>
  <si>
    <t>GOICHON Assia</t>
  </si>
  <si>
    <t>H02</t>
  </si>
  <si>
    <t>GRIMAL Manuella</t>
  </si>
  <si>
    <t>ALESSANDRI Olivier</t>
  </si>
  <si>
    <t>BAUDUIN Erick</t>
  </si>
  <si>
    <t>D05</t>
  </si>
  <si>
    <t>STEPHAN Michel</t>
  </si>
  <si>
    <t>D04</t>
  </si>
  <si>
    <t>POTEMSKI Marc</t>
  </si>
  <si>
    <t>A01</t>
  </si>
  <si>
    <t>HAMEL Janick</t>
  </si>
  <si>
    <t>LANCEAU Odile</t>
  </si>
  <si>
    <t>H12</t>
  </si>
  <si>
    <t>GUIGUI Eliette</t>
  </si>
  <si>
    <t>V33</t>
  </si>
  <si>
    <t>GAUBERT Michelle</t>
  </si>
  <si>
    <t>S05</t>
  </si>
  <si>
    <t>GONNET Marie-Claire</t>
  </si>
  <si>
    <t>S07</t>
  </si>
  <si>
    <t>PIET Bernard</t>
  </si>
  <si>
    <t>R04</t>
  </si>
  <si>
    <t>GARMIRIAN Martine</t>
  </si>
  <si>
    <t>N06</t>
  </si>
  <si>
    <t>AMET Michèle</t>
  </si>
  <si>
    <t>DUBREUIL Eric</t>
  </si>
  <si>
    <t>AUDRAIN Bertrand</t>
  </si>
  <si>
    <t>S02</t>
  </si>
  <si>
    <t>PENTECOTE Etienne</t>
  </si>
  <si>
    <t>R05</t>
  </si>
  <si>
    <t>LEPIN André</t>
  </si>
  <si>
    <t>MARTZ Alain</t>
  </si>
  <si>
    <t>ERRERA Elisabeth</t>
  </si>
  <si>
    <t>Y12</t>
  </si>
  <si>
    <t>DESRAY Elisabeth</t>
  </si>
  <si>
    <t>JOLLET Alexandra</t>
  </si>
  <si>
    <t>W14</t>
  </si>
  <si>
    <t>DELAVELLE Chantal</t>
  </si>
  <si>
    <t>BUHOT Hubert</t>
  </si>
  <si>
    <t>ROUSSEAU Bertrand</t>
  </si>
  <si>
    <t>BESNARD Jean-Yves</t>
  </si>
  <si>
    <t>LE MARECHAL Damien</t>
  </si>
  <si>
    <t>H09</t>
  </si>
  <si>
    <t>DEROSNE Marie-Claude</t>
  </si>
  <si>
    <t>D30</t>
  </si>
  <si>
    <t>CATHERINE Laurent</t>
  </si>
  <si>
    <t>R14</t>
  </si>
  <si>
    <t>ANTHOINE Serge</t>
  </si>
  <si>
    <t>MAHIEUX Patrick</t>
  </si>
  <si>
    <t>RUEFF Rémy</t>
  </si>
  <si>
    <t>A06</t>
  </si>
  <si>
    <t>GUILBAULT Jean-Luc</t>
  </si>
  <si>
    <t>P15</t>
  </si>
  <si>
    <t>DUBREUIL Ghislain</t>
  </si>
  <si>
    <t>PRIZZON Jean-Louis</t>
  </si>
  <si>
    <t>SUISSA Marie-Claire</t>
  </si>
  <si>
    <t>V07</t>
  </si>
  <si>
    <t>HOURTAL Brigitte</t>
  </si>
  <si>
    <t>Y03</t>
  </si>
  <si>
    <t>GUENEGOU Jean-Claude</t>
  </si>
  <si>
    <t>G31</t>
  </si>
  <si>
    <t>RUHLMANN Edith</t>
  </si>
  <si>
    <t>A03</t>
  </si>
  <si>
    <t>SALIOU Marie-Thé</t>
  </si>
  <si>
    <t>S16</t>
  </si>
  <si>
    <t>GENTILHOMME Marie-Geneviève</t>
  </si>
  <si>
    <t>JACQUEMIN Rémi</t>
  </si>
  <si>
    <t>V36</t>
  </si>
  <si>
    <t>NEDELEC Michelle</t>
  </si>
  <si>
    <t>R02</t>
  </si>
  <si>
    <t>LEROY-LE GOFF Monique</t>
  </si>
  <si>
    <t>SALMON Dominique</t>
  </si>
  <si>
    <t>BOURGEON Jacqueline</t>
  </si>
  <si>
    <t>D10</t>
  </si>
  <si>
    <t>BASUIAU Nadine</t>
  </si>
  <si>
    <t>LELARGE Eveline</t>
  </si>
  <si>
    <t>KERNINON Jacques</t>
  </si>
  <si>
    <t>S06</t>
  </si>
  <si>
    <t>MEYER-LEBRUN Anne</t>
  </si>
  <si>
    <t>ZATTI Patrick</t>
  </si>
  <si>
    <t>R17</t>
  </si>
  <si>
    <t>OUELHADJ Jinnah</t>
  </si>
  <si>
    <t>JOLLY Marcel</t>
  </si>
  <si>
    <t>PATILLON Gérard</t>
  </si>
  <si>
    <t>BENOIT Arlette</t>
  </si>
  <si>
    <t>P07</t>
  </si>
  <si>
    <t>ZOVIGHIAN Nouhad</t>
  </si>
  <si>
    <t>LAFON Simone</t>
  </si>
  <si>
    <t>JOLLY Annie</t>
  </si>
  <si>
    <t>TARDY Gérard</t>
  </si>
  <si>
    <t>NEUGEBAUER Marie-Ange</t>
  </si>
  <si>
    <t>ALBINI Anne</t>
  </si>
  <si>
    <t>LAUDILLAY Catherine</t>
  </si>
  <si>
    <t>ZAGAR Dany</t>
  </si>
  <si>
    <t>DE VITA Huguette</t>
  </si>
  <si>
    <t>LEPIN Jacqueline</t>
  </si>
  <si>
    <t>NIVET Chrystelle</t>
  </si>
  <si>
    <t>HILLAIRET Madeleine</t>
  </si>
  <si>
    <t>MARQUER Louisette</t>
  </si>
  <si>
    <t>S19</t>
  </si>
  <si>
    <t>PETIT Yvette</t>
  </si>
  <si>
    <t>N15</t>
  </si>
  <si>
    <t>COMMIOT Claire</t>
  </si>
  <si>
    <t>PELLAE Nicole</t>
  </si>
  <si>
    <t>S21</t>
  </si>
  <si>
    <t>MIFSUD Christiane</t>
  </si>
  <si>
    <t>TREHOUT Solange</t>
  </si>
  <si>
    <t>BOEUF Albert</t>
  </si>
  <si>
    <t>LEVY Suzanne</t>
  </si>
  <si>
    <t>RIOU Roland</t>
  </si>
  <si>
    <t>S04</t>
  </si>
  <si>
    <t>COMTE Christophe</t>
  </si>
  <si>
    <t>R01</t>
  </si>
  <si>
    <t>GOUJON Pierre</t>
  </si>
  <si>
    <t>LASSEAU Catherine</t>
  </si>
  <si>
    <t>BOUET Jean-Pascal</t>
  </si>
  <si>
    <t>P08</t>
  </si>
  <si>
    <t>GOURIER Henriette</t>
  </si>
  <si>
    <t>ROUSSEL Daniel</t>
  </si>
  <si>
    <t>PEPINO Régis</t>
  </si>
  <si>
    <t>FRANTZ Yvon</t>
  </si>
  <si>
    <t>BONILLI Bénédicte</t>
  </si>
  <si>
    <t>LIRIS Gilbert</t>
  </si>
  <si>
    <t>JOUNEL Chantal</t>
  </si>
  <si>
    <t>GUENEGOU Marie-France</t>
  </si>
  <si>
    <t>RAYNAUD Sylvie</t>
  </si>
  <si>
    <t>SERRES Thierry</t>
  </si>
  <si>
    <t>BRUNO François</t>
  </si>
  <si>
    <t>GOUREAU Hervé</t>
  </si>
  <si>
    <t>BUREAU Zou Françoise</t>
  </si>
  <si>
    <t>D06</t>
  </si>
  <si>
    <t>RAYNAUD Renée</t>
  </si>
  <si>
    <t>P13</t>
  </si>
  <si>
    <t>ACCHIARDI Eric</t>
  </si>
  <si>
    <t>GUYOT Monique</t>
  </si>
  <si>
    <t>MATHIEN Patrick</t>
  </si>
  <si>
    <t>TEILLET Brigitte</t>
  </si>
  <si>
    <t>BRIGANDAT Martine</t>
  </si>
  <si>
    <t>V29</t>
  </si>
  <si>
    <t>LEY Simone</t>
  </si>
  <si>
    <t>CUINET Monique</t>
  </si>
  <si>
    <t>R19</t>
  </si>
  <si>
    <t>COULON Denise</t>
  </si>
  <si>
    <t>JANOT Ginette</t>
  </si>
  <si>
    <t>S09</t>
  </si>
  <si>
    <t>DESRUS Dany</t>
  </si>
  <si>
    <t>H24</t>
  </si>
  <si>
    <t>OLLIVAUD Michelle</t>
  </si>
  <si>
    <t>BRUN Françoise</t>
  </si>
  <si>
    <t>W05</t>
  </si>
  <si>
    <t>LAMOUR Patricia</t>
  </si>
  <si>
    <t>COUNOTTE Nicole</t>
  </si>
  <si>
    <t>Y30</t>
  </si>
  <si>
    <t>BENGUIGUI Sylvie</t>
  </si>
  <si>
    <t>H20</t>
  </si>
  <si>
    <t>LE BOT Danielle</t>
  </si>
  <si>
    <t>S01</t>
  </si>
  <si>
    <t>WOUTS Marc</t>
  </si>
  <si>
    <t>Y11</t>
  </si>
  <si>
    <t>BOISSIER Jocelyne</t>
  </si>
  <si>
    <t>FAVRE Valérie</t>
  </si>
  <si>
    <t>HAQUIN Irène</t>
  </si>
  <si>
    <t>HERRICK Isabelle</t>
  </si>
  <si>
    <t>THIMOLEON Colette</t>
  </si>
  <si>
    <t>D27</t>
  </si>
  <si>
    <t>RUHOFF Yves</t>
  </si>
  <si>
    <t>GOULT Renaud</t>
  </si>
  <si>
    <t>P09</t>
  </si>
  <si>
    <t>SERVAEGE John</t>
  </si>
  <si>
    <t>LOUIN Catherine</t>
  </si>
  <si>
    <t>METAYER Jacqueline</t>
  </si>
  <si>
    <t>BASUIAU Jacques</t>
  </si>
  <si>
    <t>COLLEU Françoise</t>
  </si>
  <si>
    <t>VINCENT Yvette</t>
  </si>
  <si>
    <t>CANNAMELA Lucette</t>
  </si>
  <si>
    <t>RENAUD Patricia</t>
  </si>
  <si>
    <t>J08</t>
  </si>
  <si>
    <t>VADEE Louisette</t>
  </si>
  <si>
    <t>J06</t>
  </si>
  <si>
    <t>CLAUDON Yvette</t>
  </si>
  <si>
    <t>K03</t>
  </si>
  <si>
    <t>MERIGOT Jacqueline</t>
  </si>
  <si>
    <t>MOSBACH Frédéric</t>
  </si>
  <si>
    <t>BLANCHARD Annie</t>
  </si>
  <si>
    <t>VETTIER Annick</t>
  </si>
  <si>
    <t>MOULIN Janine</t>
  </si>
  <si>
    <t>BOESPFLUG Josiane</t>
  </si>
  <si>
    <t>V14</t>
  </si>
  <si>
    <t>DURAND Michèle</t>
  </si>
  <si>
    <t>LEVILLAIN Alain</t>
  </si>
  <si>
    <t>SCATTON Jean-Pierre</t>
  </si>
  <si>
    <t>PELLETIER Claude</t>
  </si>
  <si>
    <t>LAPRAY Sandra</t>
  </si>
  <si>
    <t>ITURBE Ventura</t>
  </si>
  <si>
    <t>W09</t>
  </si>
  <si>
    <t>MIRONNEAU Mauricette</t>
  </si>
  <si>
    <t>CASALE Michèle</t>
  </si>
  <si>
    <t>POTIER Colette</t>
  </si>
  <si>
    <t>V02</t>
  </si>
  <si>
    <t>VALENSI Colette</t>
  </si>
  <si>
    <t>PERROT Lucien</t>
  </si>
  <si>
    <t>LUSSIGNY Chantal</t>
  </si>
  <si>
    <t>D21</t>
  </si>
  <si>
    <t>EMERY Joëlle</t>
  </si>
  <si>
    <t>GAUDRY Jacqueline</t>
  </si>
  <si>
    <t>P16</t>
  </si>
  <si>
    <t>MOULINIER Daniel</t>
  </si>
  <si>
    <t>GENDRE Bernard</t>
  </si>
  <si>
    <t>RAMEL Josiane</t>
  </si>
  <si>
    <t>GRANGE Claudine</t>
  </si>
  <si>
    <t>BERNARD-MESNY Ginette</t>
  </si>
  <si>
    <t>MILFORT Marcelle</t>
  </si>
  <si>
    <t>VAMBAIRGUE William</t>
  </si>
  <si>
    <t>NAJEM Elisabeth</t>
  </si>
  <si>
    <t>MATHON Agathe</t>
  </si>
  <si>
    <t>GROSFILS Christa</t>
  </si>
  <si>
    <t>DIANDET Marie-Louise</t>
  </si>
  <si>
    <t>CHANDEBOIS Adeline</t>
  </si>
  <si>
    <t>MOSBACH Laurène</t>
  </si>
  <si>
    <t>J</t>
  </si>
  <si>
    <t>PJ09</t>
  </si>
  <si>
    <t>AMBERT Liliane</t>
  </si>
  <si>
    <t>GIROD Chantal</t>
  </si>
  <si>
    <t>R06</t>
  </si>
  <si>
    <t>CHAMBREUIL Paule</t>
  </si>
  <si>
    <t>V10</t>
  </si>
  <si>
    <t>SOREL Claudette</t>
  </si>
  <si>
    <t>STRAHM Françoise</t>
  </si>
  <si>
    <t>ARF</t>
  </si>
  <si>
    <t>CH</t>
  </si>
  <si>
    <t>DUFOUR Catherine</t>
  </si>
  <si>
    <t>GUILLAS Anne-Marie</t>
  </si>
  <si>
    <t>COHEN Edwige</t>
  </si>
  <si>
    <t>N01</t>
  </si>
  <si>
    <t>HURE Ghislaine</t>
  </si>
  <si>
    <t>HUET Marie-Geneviève</t>
  </si>
  <si>
    <t>CARRON Olivier</t>
  </si>
  <si>
    <t>BAUER Véronique</t>
  </si>
  <si>
    <t>DUPRE Serge</t>
  </si>
  <si>
    <t>AUBERT Josiane</t>
  </si>
  <si>
    <t>MASCARIN Gioconde</t>
  </si>
  <si>
    <t>MONNIOT Renée</t>
  </si>
  <si>
    <t>D12</t>
  </si>
  <si>
    <t>HULEUX Annick</t>
  </si>
  <si>
    <t>O03</t>
  </si>
  <si>
    <t>JASSELIN Annick</t>
  </si>
  <si>
    <t>P14</t>
  </si>
  <si>
    <t>LECONTE Corinne</t>
  </si>
  <si>
    <t>BOTTE Rose-Marie</t>
  </si>
  <si>
    <t>MAHON Martine</t>
  </si>
  <si>
    <t>GOURIER Charles</t>
  </si>
  <si>
    <t>SQUINABOL Stéphane</t>
  </si>
  <si>
    <t>LE MARCHAND Eulalie</t>
  </si>
  <si>
    <t>S23</t>
  </si>
  <si>
    <t>MARIN Jacques</t>
  </si>
  <si>
    <t>BOREL Janine</t>
  </si>
  <si>
    <t>RAMBAUD Claude</t>
  </si>
  <si>
    <t>DELIME Martine</t>
  </si>
  <si>
    <t>M17</t>
  </si>
  <si>
    <t>JOUINEAU Danièle</t>
  </si>
  <si>
    <t>CHAUVREAU Claude</t>
  </si>
  <si>
    <t>BOUCHARD Yolande</t>
  </si>
  <si>
    <t>D08</t>
  </si>
  <si>
    <t>HANOT Stéphane</t>
  </si>
  <si>
    <t>OBLETTE Serge</t>
  </si>
  <si>
    <t>N33</t>
  </si>
  <si>
    <t>GUILBAUD Philippe</t>
  </si>
  <si>
    <t>RIPONI Eric</t>
  </si>
  <si>
    <t>DUFOUR Cécile</t>
  </si>
  <si>
    <t>W18</t>
  </si>
  <si>
    <t>HAMON Robert</t>
  </si>
  <si>
    <t>BERTIN Lionel</t>
  </si>
  <si>
    <t>CLAD Martine</t>
  </si>
  <si>
    <t>EDOUARD Emile</t>
  </si>
  <si>
    <t>KERDRAON Catherine</t>
  </si>
  <si>
    <t>H37</t>
  </si>
  <si>
    <t>REGORSEK Ursule</t>
  </si>
  <si>
    <t>SLIOUSSARENKO Boris</t>
  </si>
  <si>
    <t>MENARD Ghislaine</t>
  </si>
  <si>
    <t>MENANT Evelyne</t>
  </si>
  <si>
    <t>VIVOT Brigitte</t>
  </si>
  <si>
    <t>BONNAL Pierrette</t>
  </si>
  <si>
    <t>D18</t>
  </si>
  <si>
    <t>DEMOULIERE Colette</t>
  </si>
  <si>
    <t>MARZIO Marie-Claire</t>
  </si>
  <si>
    <t>KA Mamadou</t>
  </si>
  <si>
    <t>VIANO Christine</t>
  </si>
  <si>
    <t>PAGUET Jacky</t>
  </si>
  <si>
    <t>BERTHOUX Annie</t>
  </si>
  <si>
    <t>J05</t>
  </si>
  <si>
    <t>CHAUME Ginette</t>
  </si>
  <si>
    <t>DUGA Françoise</t>
  </si>
  <si>
    <t>T03</t>
  </si>
  <si>
    <t>BOURGÈS Colette</t>
  </si>
  <si>
    <t>P06</t>
  </si>
  <si>
    <t>GIRARDO Elisabeth</t>
  </si>
  <si>
    <t>FAUVET Corinne</t>
  </si>
  <si>
    <t>TONDU Guy</t>
  </si>
  <si>
    <t>PRUVOST François</t>
  </si>
  <si>
    <t>MUSIELAK Andrée</t>
  </si>
  <si>
    <t>R20</t>
  </si>
  <si>
    <t>ANDRE Isabelle</t>
  </si>
  <si>
    <t>VERMEULEN Claude</t>
  </si>
  <si>
    <t>N39</t>
  </si>
  <si>
    <t>CARBONNIER Nicole</t>
  </si>
  <si>
    <t>LOYEN Francine</t>
  </si>
  <si>
    <t>BELNAND Françoise</t>
  </si>
  <si>
    <t>LUROIS Huguette</t>
  </si>
  <si>
    <t>BOSCHERT Caroline</t>
  </si>
  <si>
    <t>A11</t>
  </si>
  <si>
    <t>MOAL Annie</t>
  </si>
  <si>
    <t>LE PENNEC Nanou</t>
  </si>
  <si>
    <t>S26</t>
  </si>
  <si>
    <t>LE GUILLOU DE PENANROS Véroniq</t>
  </si>
  <si>
    <t>BROUSSARD Maryvonne</t>
  </si>
  <si>
    <t>MATTAS Jean-Pierre</t>
  </si>
  <si>
    <t>MAZE Maryvonne</t>
  </si>
  <si>
    <t>PRIZZON Régine</t>
  </si>
  <si>
    <t>LE BARAILLEC-DELCLAUX Caty</t>
  </si>
  <si>
    <t>MOSBACH Alexis</t>
  </si>
  <si>
    <t>B</t>
  </si>
  <si>
    <t>BOUCARD Claude</t>
  </si>
  <si>
    <t>BOUTHIAUX Madeleine</t>
  </si>
  <si>
    <t>ROUX Madeleine</t>
  </si>
  <si>
    <t>SELKE Jeannie</t>
  </si>
  <si>
    <t>DE MARCHI Dominique</t>
  </si>
  <si>
    <t>MOSBACH Sylvie</t>
  </si>
  <si>
    <t>ALBINGRE Geneviève</t>
  </si>
  <si>
    <t>BEAUCHENE Edith</t>
  </si>
  <si>
    <t>ALBARELLI Christiane</t>
  </si>
  <si>
    <t>LAURENT Caroline</t>
  </si>
  <si>
    <t>CORNUT Marie-Claude</t>
  </si>
  <si>
    <t>SALVIN-LAGARRIGUE Bernadette</t>
  </si>
  <si>
    <t>DEBRIEU Christian</t>
  </si>
  <si>
    <t>GEORGES Paul</t>
  </si>
  <si>
    <t>N02</t>
  </si>
  <si>
    <t>PEREZ Marie-Hélène</t>
  </si>
  <si>
    <t>PALLANDRE Marie-Françoise</t>
  </si>
  <si>
    <t>V11</t>
  </si>
  <si>
    <t>BASTIDE Nathalie</t>
  </si>
  <si>
    <t>COUCHOT Bernadette</t>
  </si>
  <si>
    <t>GAUDIN Louise</t>
  </si>
  <si>
    <t>C11</t>
  </si>
  <si>
    <t>CLERGET Marie-Françoise</t>
  </si>
  <si>
    <t>GRALL Jean-Pierre</t>
  </si>
  <si>
    <t>P23</t>
  </si>
  <si>
    <t>CUNY Nadine</t>
  </si>
  <si>
    <t>DUMOUSSEAU Renée</t>
  </si>
  <si>
    <t>ELET Raymond</t>
  </si>
  <si>
    <t>LE NY Michelle</t>
  </si>
  <si>
    <t>GHILARDI Marie-Lucie</t>
  </si>
  <si>
    <t>DUBOIS Anne-Marie</t>
  </si>
  <si>
    <t>PECHON Monique</t>
  </si>
  <si>
    <t>MORGAN Yvonne</t>
  </si>
  <si>
    <t>PAPAZIAN Georges</t>
  </si>
  <si>
    <t>PEDRONO Roger</t>
  </si>
  <si>
    <t>PONTIER Mireille</t>
  </si>
  <si>
    <t>DECLERCQ Joëlle</t>
  </si>
  <si>
    <t>LANGUILLE Marie-Thérèse</t>
  </si>
  <si>
    <t>GEFFRAY Maryvonne</t>
  </si>
  <si>
    <t>TIGNOLET Jean-Marc</t>
  </si>
  <si>
    <t>FAIVRE DUPAIGRE Jacques</t>
  </si>
  <si>
    <t>MALCUIT Pascal</t>
  </si>
  <si>
    <t>LE BERRIGAUD Josiane</t>
  </si>
  <si>
    <t>LE NOZACH Bernard</t>
  </si>
  <si>
    <t>LE GUERN Yveline</t>
  </si>
  <si>
    <t>GUÉRIN Yannick</t>
  </si>
  <si>
    <t>BODENES Janick</t>
  </si>
  <si>
    <t>DUVERGER Claudette</t>
  </si>
  <si>
    <t>FILIPPI Ghislaine</t>
  </si>
  <si>
    <t>ESTEBAN Jeanine</t>
  </si>
  <si>
    <t>BRUCY Marie-Claude</t>
  </si>
  <si>
    <t>LE BERRE-ANTHONY Carmen</t>
  </si>
  <si>
    <t>COURTAUX Françoise</t>
  </si>
  <si>
    <t>T11</t>
  </si>
  <si>
    <t>DUFOUR Christian</t>
  </si>
  <si>
    <t>FLEURY Philippe</t>
  </si>
  <si>
    <t>KOZAK Florence</t>
  </si>
  <si>
    <t>MIOT Evelyne</t>
  </si>
  <si>
    <t>PIACENTINI Hélène</t>
  </si>
  <si>
    <t>VANHOUTTE Matthieu</t>
  </si>
  <si>
    <t>PUECH Danièle</t>
  </si>
  <si>
    <t>CAILLEAU Jean-Yves</t>
  </si>
  <si>
    <t>D19</t>
  </si>
  <si>
    <t>BEJEAUD Annie</t>
  </si>
  <si>
    <t>DUBOIS Sylviane</t>
  </si>
  <si>
    <t>M18</t>
  </si>
  <si>
    <t>MONTARU Marin</t>
  </si>
  <si>
    <t>GRASS Didier</t>
  </si>
  <si>
    <t>BEVALOT-BERJON Geneviève</t>
  </si>
  <si>
    <t>GAUTHIER Nicolas</t>
  </si>
  <si>
    <t>DUCROCQ Gisèle</t>
  </si>
  <si>
    <t>LE GAL Marie-Yvonne</t>
  </si>
  <si>
    <t>BADER Colette</t>
  </si>
  <si>
    <t>FROISSART Joël</t>
  </si>
  <si>
    <t>GODBERT Annie</t>
  </si>
  <si>
    <t>E05</t>
  </si>
  <si>
    <t>THIEBAUD Marie-Christine</t>
  </si>
  <si>
    <t>METAYER Alain</t>
  </si>
  <si>
    <t>ASTRESSES Catherine</t>
  </si>
  <si>
    <t>ARNOLD Françoise</t>
  </si>
  <si>
    <t>ROGER Noëlla</t>
  </si>
  <si>
    <t>ANGELINI Arlette</t>
  </si>
  <si>
    <t>ESTACHY Pierrette</t>
  </si>
  <si>
    <t>HINNEWINKEL Marie-Thérèse</t>
  </si>
  <si>
    <t>SCHMID Yolande</t>
  </si>
  <si>
    <t>BRETON Jacqueline Germaine</t>
  </si>
  <si>
    <t>CHAY Georgette</t>
  </si>
  <si>
    <t>GOINARD Marie-Thérèse</t>
  </si>
  <si>
    <t>GRILLOT Josette</t>
  </si>
  <si>
    <t>J03</t>
  </si>
  <si>
    <t>GAIGNON Jocelyne</t>
  </si>
  <si>
    <t>ARNAUDIN Annick</t>
  </si>
  <si>
    <t>LORENZI Josette</t>
  </si>
  <si>
    <t>VERSLYPE Gilles</t>
  </si>
  <si>
    <t>VALERO Maryvonne</t>
  </si>
  <si>
    <t>DUMEC Maryvonne</t>
  </si>
  <si>
    <t>ALEXANDRE Chantale</t>
  </si>
  <si>
    <t>REBOUILLON Marie-Claude</t>
  </si>
  <si>
    <t>MARQUET Marie-Odile</t>
  </si>
  <si>
    <t>FLACHON Françoise</t>
  </si>
  <si>
    <t>H26</t>
  </si>
  <si>
    <t>NACACH Colette</t>
  </si>
  <si>
    <t>BRUNET Marie-Paule</t>
  </si>
  <si>
    <t>EITEL Dominique</t>
  </si>
  <si>
    <t>BLOCH Dominique</t>
  </si>
  <si>
    <t>DENIS Jacqueline</t>
  </si>
  <si>
    <t>RAILLE Annick</t>
  </si>
  <si>
    <t>D03</t>
  </si>
  <si>
    <t>LEPOIVRE Jacques</t>
  </si>
  <si>
    <t>FILLIASTRE Mylène</t>
  </si>
  <si>
    <t>S28</t>
  </si>
  <si>
    <t>FRESSE Denis</t>
  </si>
  <si>
    <t>7</t>
  </si>
  <si>
    <t>BUREAU Christèle</t>
  </si>
  <si>
    <t>CHAUVIN Denise</t>
  </si>
  <si>
    <t>DELATTRE Geneviève</t>
  </si>
  <si>
    <t>V37</t>
  </si>
  <si>
    <t>PRECY Michèle</t>
  </si>
  <si>
    <t>TOUCHE Claude</t>
  </si>
  <si>
    <t>J17</t>
  </si>
  <si>
    <t>FENDELEUR Mireille</t>
  </si>
  <si>
    <t>LAUDEN Jeannine</t>
  </si>
  <si>
    <t>VIARD Marie-Louise</t>
  </si>
  <si>
    <t>ARCHAIMBAULT Malou</t>
  </si>
  <si>
    <t>LUCRY Serge</t>
  </si>
  <si>
    <t>S11</t>
  </si>
  <si>
    <t>DORNIER Noël</t>
  </si>
  <si>
    <t>R16</t>
  </si>
  <si>
    <t>FERRERO Nicole</t>
  </si>
  <si>
    <t>GARNIER Sylviane</t>
  </si>
  <si>
    <t>ARDOUIN Michèle</t>
  </si>
  <si>
    <t>JACQUES Marie-Odile</t>
  </si>
  <si>
    <t>LECONTE François</t>
  </si>
  <si>
    <t>LESEUR Ginette</t>
  </si>
  <si>
    <t>TROUSSIERE Marie-Louise</t>
  </si>
  <si>
    <t>MAIGROT Suzanne</t>
  </si>
  <si>
    <t>THIMOLEON Claude</t>
  </si>
  <si>
    <t>PAGEOT Nicole</t>
  </si>
  <si>
    <t>LIGAVAN Marie-Henriette</t>
  </si>
  <si>
    <t>BODENES Henri</t>
  </si>
  <si>
    <t>BERQUIN Anne-Marie</t>
  </si>
  <si>
    <t>MILLO Chantal</t>
  </si>
  <si>
    <t>GUILHAUME Denise</t>
  </si>
  <si>
    <t>DIEBLING Jean-Luc</t>
  </si>
  <si>
    <t>Y02</t>
  </si>
  <si>
    <t>COLIN Pascale</t>
  </si>
  <si>
    <t>LEFORT Maryvonne</t>
  </si>
  <si>
    <t>CERIOLI Michèle</t>
  </si>
  <si>
    <t>SAINT REQUIER Isabelle</t>
  </si>
  <si>
    <t>SOURNIA Agnès</t>
  </si>
  <si>
    <t>MORICE Chantal</t>
  </si>
  <si>
    <t>MENESTREAU Jean-Pierre</t>
  </si>
  <si>
    <t>V09</t>
  </si>
  <si>
    <t>GASPARD Françoise</t>
  </si>
  <si>
    <t>SAVOURET Jacques</t>
  </si>
  <si>
    <t>GUEBIN Lucette</t>
  </si>
  <si>
    <t>LE GOFF Jeannette</t>
  </si>
  <si>
    <t>GROSCLAUDE Liliane</t>
  </si>
  <si>
    <t>PLACENTI Annie-France</t>
  </si>
  <si>
    <t>MORIN Yolande</t>
  </si>
  <si>
    <t>BOUCHARD Christian</t>
  </si>
  <si>
    <t>PELLETIER Liliane</t>
  </si>
  <si>
    <t>HENOCQUE Soledad</t>
  </si>
  <si>
    <t>LE VAGUERES Michèle</t>
  </si>
  <si>
    <t>BROCHARD Huguette</t>
  </si>
  <si>
    <t>PASQUET Stéphane</t>
  </si>
  <si>
    <t>RIVALIN Florence</t>
  </si>
  <si>
    <t>LOICHEMOL Gérard</t>
  </si>
  <si>
    <t>COMTE Françoise</t>
  </si>
  <si>
    <t>MENDES SANCHES Thérèse</t>
  </si>
  <si>
    <t>BOUSGARBIES Geneviève</t>
  </si>
  <si>
    <t>OROSCO Claude</t>
  </si>
  <si>
    <t>ARON Marie-Thérèse</t>
  </si>
  <si>
    <t>PETITDEMANGE Elfriede</t>
  </si>
  <si>
    <t>POCHARD Monique</t>
  </si>
  <si>
    <t>BOIMARD Evelyne</t>
  </si>
  <si>
    <t>GRESSET-BEATRIX Suzanne</t>
  </si>
  <si>
    <t>DE BROISSIA Claudine</t>
  </si>
  <si>
    <t>BUET Lucette</t>
  </si>
  <si>
    <t>HIPPOLYTE Annie</t>
  </si>
  <si>
    <t>C15</t>
  </si>
  <si>
    <t>LOUVOT Carole</t>
  </si>
  <si>
    <t>DUBREUIL Marie-Pierre</t>
  </si>
  <si>
    <t>BONNAL Georges</t>
  </si>
  <si>
    <t>VERNEAU Hélène</t>
  </si>
  <si>
    <t>CASTIAUX Christiane</t>
  </si>
  <si>
    <t>V30</t>
  </si>
  <si>
    <t>LAMY Natacha</t>
  </si>
  <si>
    <t>DEMOTTAIS Jean-Marc</t>
  </si>
  <si>
    <t>JOUCHET Alain</t>
  </si>
  <si>
    <t>JONCKHEERE Hélène</t>
  </si>
  <si>
    <t>CHESNEL Michel</t>
  </si>
  <si>
    <t>BESNARD Marie-Annick</t>
  </si>
  <si>
    <t>COMTET Alain</t>
  </si>
  <si>
    <t>HELLAUDAIS Christiane</t>
  </si>
  <si>
    <t>LEFEVRE Catherine</t>
  </si>
  <si>
    <t>MAURICE Bernard</t>
  </si>
  <si>
    <t>D14</t>
  </si>
  <si>
    <t>KOPP Marie-Laure</t>
  </si>
  <si>
    <t>C</t>
  </si>
  <si>
    <t>GAGETTA Michèle</t>
  </si>
  <si>
    <t>BAUDOUIN Christine</t>
  </si>
  <si>
    <t>MAZARGUIL Marie-Dominique</t>
  </si>
  <si>
    <t>H17</t>
  </si>
  <si>
    <t>ROBIN Colette</t>
  </si>
  <si>
    <t>VENAULT Jean-Claude</t>
  </si>
  <si>
    <t>PLUMEY Liliane</t>
  </si>
  <si>
    <t>LECLERC Lilian</t>
  </si>
  <si>
    <t>RS08</t>
  </si>
  <si>
    <t>PERLOFF Daniel</t>
  </si>
  <si>
    <t>S08</t>
  </si>
  <si>
    <t>BOURIN Patricia</t>
  </si>
  <si>
    <t>BONAVENTURE VAN HECKE France</t>
  </si>
  <si>
    <t>J30</t>
  </si>
  <si>
    <t>GUILBAULT Marie</t>
  </si>
  <si>
    <t>PELE Chantal</t>
  </si>
  <si>
    <t>DOYEN Marie-Odette</t>
  </si>
  <si>
    <t>RUFIN Claudine</t>
  </si>
  <si>
    <t>LARROQUE Nathalie</t>
  </si>
  <si>
    <t>LE GUILLOU DE PENANROS Jehan</t>
  </si>
  <si>
    <t>VASSEUR Véronique</t>
  </si>
  <si>
    <t>E08</t>
  </si>
  <si>
    <t>MOBECHE Daniele</t>
  </si>
  <si>
    <t>CRANCE Christine</t>
  </si>
  <si>
    <t>CARDIN Josiane</t>
  </si>
  <si>
    <t>GRAFF Claude</t>
  </si>
  <si>
    <t>GIBAULT Sylvie</t>
  </si>
  <si>
    <t>KOPACZ Jacqueline</t>
  </si>
  <si>
    <t>DAL FARRA Gisèle</t>
  </si>
  <si>
    <t>MILLO Michèle</t>
  </si>
  <si>
    <t>LEVENE Ghislaine</t>
  </si>
  <si>
    <t>VARENNE Jeanne</t>
  </si>
  <si>
    <t>FLEURY Monique</t>
  </si>
  <si>
    <t>VARELA Marie-Renée</t>
  </si>
  <si>
    <t>S25</t>
  </si>
  <si>
    <t>VARGAS Marie-France</t>
  </si>
  <si>
    <t>Y13</t>
  </si>
  <si>
    <t>GUICHARD Lucienne</t>
  </si>
  <si>
    <t>MARCET Cathy</t>
  </si>
  <si>
    <t>PALE Solange</t>
  </si>
  <si>
    <t>AUDRIN Raymond</t>
  </si>
  <si>
    <t>JONCA Marie-Rose</t>
  </si>
  <si>
    <t>SEVENO Sylviane</t>
  </si>
  <si>
    <t>PROUST Lucette</t>
  </si>
  <si>
    <t>BARTIER Victor</t>
  </si>
  <si>
    <t>JARNO Annie</t>
  </si>
  <si>
    <t>BALANDIER Danièle</t>
  </si>
  <si>
    <t>MORICE Louise</t>
  </si>
  <si>
    <t>BONJOUR Dominique</t>
  </si>
  <si>
    <t>SCHIFFERLI Louise</t>
  </si>
  <si>
    <t>N05</t>
  </si>
  <si>
    <t>DELATOUR Fernande</t>
  </si>
  <si>
    <t>PIERRE Marie-Thérèse</t>
  </si>
  <si>
    <t>GANNE Nadine</t>
  </si>
  <si>
    <t>TALLENT Jean</t>
  </si>
  <si>
    <t>CLEZARDIN Annick</t>
  </si>
  <si>
    <t>BREMAUD Jean</t>
  </si>
  <si>
    <t>CHERFILS Claudette</t>
  </si>
  <si>
    <t>COUTANT Josette</t>
  </si>
  <si>
    <t>ORTS Antoinette</t>
  </si>
  <si>
    <t>GALIAN Mireille</t>
  </si>
  <si>
    <t>GOUREAU Jocelyne</t>
  </si>
  <si>
    <t>AUSSOLEIL Bernard</t>
  </si>
  <si>
    <t>MONTOUX Dominique</t>
  </si>
  <si>
    <t>POITRENAUD Louis</t>
  </si>
  <si>
    <t>KNOEPFLIN Yvette</t>
  </si>
  <si>
    <t>BACOT Pierrette</t>
  </si>
  <si>
    <t>PORQUET-BONNIN Christine</t>
  </si>
  <si>
    <t>JULLION Annie</t>
  </si>
  <si>
    <t>CASAMIAN Lucette</t>
  </si>
  <si>
    <t>ROLET Georges</t>
  </si>
  <si>
    <t>R15</t>
  </si>
  <si>
    <t>PELTIER Michelle</t>
  </si>
  <si>
    <t>BENHAÏM Jeanne</t>
  </si>
  <si>
    <t>V08</t>
  </si>
  <si>
    <t>LE MEITOUR Maryline</t>
  </si>
  <si>
    <t>MOUROT Nicole</t>
  </si>
  <si>
    <t>DAMAND Gabrielle</t>
  </si>
  <si>
    <t>COLLEAU Monique</t>
  </si>
  <si>
    <t>LEVY Esther</t>
  </si>
  <si>
    <t>BOISGUERIN Francine</t>
  </si>
  <si>
    <t>CAISSON Jeannine</t>
  </si>
  <si>
    <t>FREYBURGER Marcelle</t>
  </si>
  <si>
    <t>LE GALL Marie-Louise</t>
  </si>
  <si>
    <t>GIROD Alain</t>
  </si>
  <si>
    <t>MAURICE Claudie</t>
  </si>
  <si>
    <t>POULIQUEN Michel</t>
  </si>
  <si>
    <t>PARIZE Chantal</t>
  </si>
  <si>
    <t>BAUDOUIN René</t>
  </si>
  <si>
    <t>PONCHAUD Eliane</t>
  </si>
  <si>
    <t>AUBIN Roseline</t>
  </si>
  <si>
    <t>D01</t>
  </si>
  <si>
    <t>BONNICHON Michèle</t>
  </si>
  <si>
    <t>ROLET Brigitte</t>
  </si>
  <si>
    <t>AUDAS Maryvonne</t>
  </si>
  <si>
    <t>MORVAN Michel</t>
  </si>
  <si>
    <t>MARMET Geneviève</t>
  </si>
  <si>
    <t>N08</t>
  </si>
  <si>
    <t>HERVY Carole</t>
  </si>
  <si>
    <t>LE MENTEC Marie-Claire</t>
  </si>
  <si>
    <t>AUBEN Patrick</t>
  </si>
  <si>
    <t>TIGNOLET Rachel</t>
  </si>
  <si>
    <t>LE SOURD Jocelyne</t>
  </si>
  <si>
    <t>MARIN Denise</t>
  </si>
  <si>
    <t>AVENTAGGIATO Marie-France</t>
  </si>
  <si>
    <t>DI COSTANZO Christiane</t>
  </si>
  <si>
    <t>PIZZINATO Rosette</t>
  </si>
  <si>
    <t>DALFORNO Renée</t>
  </si>
  <si>
    <t>LIONNET Lucienne</t>
  </si>
  <si>
    <t>MALESZKA Annie</t>
  </si>
  <si>
    <t>BERLAIRE Annick</t>
  </si>
  <si>
    <t>SOURDAIS Josette</t>
  </si>
  <si>
    <t>SCHRUOFFENEGER Marlyse</t>
  </si>
  <si>
    <t>IERVOLINO Dominique</t>
  </si>
  <si>
    <t>BLANCHARD Chantal</t>
  </si>
  <si>
    <t>I21</t>
  </si>
  <si>
    <t>DONNENFELD Alain</t>
  </si>
  <si>
    <t>BLANCHARD Patricia</t>
  </si>
  <si>
    <t>Y01</t>
  </si>
  <si>
    <t>SOURNIA Gérard</t>
  </si>
  <si>
    <t>DUBUT Florence</t>
  </si>
  <si>
    <t>S30</t>
  </si>
  <si>
    <t>BAREL Marie-Louise</t>
  </si>
  <si>
    <t>J29</t>
  </si>
  <si>
    <t>CARNET Denise</t>
  </si>
  <si>
    <t>MILSAN Frédéric</t>
  </si>
  <si>
    <t>H03</t>
  </si>
  <si>
    <t>BOURGEON Michèle</t>
  </si>
  <si>
    <t>FILLOQUE Josette</t>
  </si>
  <si>
    <t>GRAS Ginette</t>
  </si>
  <si>
    <t>HARDIAGON Anne-Marie</t>
  </si>
  <si>
    <t>MERCIER Nicole</t>
  </si>
  <si>
    <t>CHERRORET Claude</t>
  </si>
  <si>
    <t>DEVANNEAUX Michelle</t>
  </si>
  <si>
    <t>C16</t>
  </si>
  <si>
    <t>RICHARD Jeanine</t>
  </si>
  <si>
    <t>COLLIOU Michèle</t>
  </si>
  <si>
    <t>JORAND Andrée</t>
  </si>
  <si>
    <t>CHARRIER Jean-Claude</t>
  </si>
  <si>
    <t>BOUCHER Marie-Annick</t>
  </si>
  <si>
    <t>BOUCARD Claudine</t>
  </si>
  <si>
    <t>LESAGE Arlette</t>
  </si>
  <si>
    <t>MICLO Céline</t>
  </si>
  <si>
    <t>P04</t>
  </si>
  <si>
    <t>BERGER Martine</t>
  </si>
  <si>
    <t>LE THEUFF Jeannine</t>
  </si>
  <si>
    <t>CHEREL Nicole</t>
  </si>
  <si>
    <t>B08</t>
  </si>
  <si>
    <t>DEVANNEAUX Jacques</t>
  </si>
  <si>
    <t>MALAURENT Lucette</t>
  </si>
  <si>
    <t>BOSSARD Marie-José</t>
  </si>
  <si>
    <t>VALERO Monique</t>
  </si>
  <si>
    <t>PAGEOT Brice</t>
  </si>
  <si>
    <t>LEVY Janie</t>
  </si>
  <si>
    <t>HAMON Madeleine</t>
  </si>
  <si>
    <t>CHESNEL Jeanine</t>
  </si>
  <si>
    <t>QUELENNEC Janine</t>
  </si>
  <si>
    <t>DOMINGOS Simone</t>
  </si>
  <si>
    <t>HULEUX Jean-Marie</t>
  </si>
  <si>
    <t>CAIROU Simone</t>
  </si>
  <si>
    <t>GIBOUREAU Lucienne</t>
  </si>
  <si>
    <t>DAVID Lily</t>
  </si>
  <si>
    <t>DEMOTTAIS Chantal</t>
  </si>
  <si>
    <t>GOUJON Anny</t>
  </si>
  <si>
    <t>THEBAULT Simone</t>
  </si>
  <si>
    <t>HUMAIR Jeannine</t>
  </si>
  <si>
    <t>VALSUANI Gisèle</t>
  </si>
  <si>
    <t>BASSAND Marie-Josée</t>
  </si>
  <si>
    <t>VERBANCK Chantal</t>
  </si>
  <si>
    <t>LOGE Alain</t>
  </si>
  <si>
    <t>STEFANNI Karine</t>
  </si>
  <si>
    <t>LOUET Micheline</t>
  </si>
  <si>
    <t>BERNIER Nicole</t>
  </si>
  <si>
    <t>BERNARD Christine</t>
  </si>
  <si>
    <t>JAKUBNICK Noëlle</t>
  </si>
  <si>
    <t>COLAS Josette</t>
  </si>
  <si>
    <t>HUBERT Marie-Pierre</t>
  </si>
  <si>
    <t>EPIARD Monique</t>
  </si>
  <si>
    <t>FERRON Suzanne</t>
  </si>
  <si>
    <t>BABAULT Geneviève</t>
  </si>
  <si>
    <t>P11</t>
  </si>
  <si>
    <t>ABRARD Claudine</t>
  </si>
  <si>
    <t>DUBREUIL Marine</t>
  </si>
  <si>
    <t>RJ12</t>
  </si>
  <si>
    <t>MANGEON Christiane</t>
  </si>
  <si>
    <t>POULIQUEN Thérèse</t>
  </si>
  <si>
    <t>GOURMELIN Annick</t>
  </si>
  <si>
    <t>KASPER Josiane</t>
  </si>
  <si>
    <t>CHAPUIS Evelyne</t>
  </si>
  <si>
    <t>SAUSSOT Marcelle</t>
  </si>
  <si>
    <t>THIBAULT Anne-Marie</t>
  </si>
  <si>
    <t>MAYER Agnès</t>
  </si>
  <si>
    <t>HENRI Liliane</t>
  </si>
  <si>
    <t>LHEUREUX-SAUTEJEAU Nicole</t>
  </si>
  <si>
    <t>BRETT Michèle</t>
  </si>
  <si>
    <t>BRUNET Denise</t>
  </si>
  <si>
    <t>ZORATTI Nicole</t>
  </si>
  <si>
    <t>CHAMBRE Stéphane</t>
  </si>
  <si>
    <t>NICOL Simone</t>
  </si>
  <si>
    <t>CATALIOTO Angélina</t>
  </si>
  <si>
    <t>LOGE Chantal</t>
  </si>
  <si>
    <t>CHRIST Pierrette</t>
  </si>
  <si>
    <t>BOURGEOIS Pierrette</t>
  </si>
  <si>
    <t>BAUDU Nathalie</t>
  </si>
  <si>
    <t>PERREZ Geneviève</t>
  </si>
  <si>
    <t>BATEAU Maguy</t>
  </si>
  <si>
    <t>LE GAL Annick</t>
  </si>
  <si>
    <t>TEYCHENNE Annie</t>
  </si>
  <si>
    <t>H14</t>
  </si>
  <si>
    <t>BONNEAU Béatrice</t>
  </si>
  <si>
    <t>ROUSSEAU Josiane</t>
  </si>
  <si>
    <t>DELLA GASPERA Blanche</t>
  </si>
  <si>
    <t>GACHOT Jeanne</t>
  </si>
  <si>
    <t>LANQUETIN Christiane</t>
  </si>
  <si>
    <t>DUVAL Michèle</t>
  </si>
  <si>
    <t>WALCH Fabienne</t>
  </si>
  <si>
    <t>ZUTTER Micheline</t>
  </si>
  <si>
    <t>GUEHENNEUC Danielle</t>
  </si>
  <si>
    <t>COURGEON Suzanne</t>
  </si>
  <si>
    <t>BAMDE Marie-Armelle</t>
  </si>
  <si>
    <t>LE GAL Anne</t>
  </si>
  <si>
    <t>GIULIANO Bruna</t>
  </si>
  <si>
    <t>DENIS Jean-Luc</t>
  </si>
  <si>
    <t>MAHIEUX Marie</t>
  </si>
  <si>
    <t>GOURDON Maryline</t>
  </si>
  <si>
    <t>PIET Annie</t>
  </si>
  <si>
    <t>WILBRETT Joëlle</t>
  </si>
  <si>
    <t>HARMAND Annik</t>
  </si>
  <si>
    <r>
      <t xml:space="preserve">Centre d' </t>
    </r>
    <r>
      <rPr>
        <b/>
        <sz val="9"/>
        <color indexed="8"/>
        <rFont val="Arial"/>
        <family val="2"/>
      </rPr>
      <t>Audincourt</t>
    </r>
  </si>
  <si>
    <r>
      <t>130</t>
    </r>
    <r>
      <rPr>
        <sz val="9"/>
        <color indexed="8"/>
        <rFont val="Arial"/>
        <family val="2"/>
      </rPr>
      <t xml:space="preserve"> joueurs : 5 N1, 7 N2, 21 N3, 46 N4, 42 N5, 8 N6, 1 N7</t>
    </r>
  </si>
  <si>
    <t>SÉRIE</t>
  </si>
  <si>
    <r>
      <t xml:space="preserve">Centre de </t>
    </r>
    <r>
      <rPr>
        <b/>
        <sz val="10"/>
        <color indexed="8"/>
        <rFont val="Arial"/>
        <family val="2"/>
      </rPr>
      <t>Mandelieu</t>
    </r>
  </si>
  <si>
    <r>
      <t>135</t>
    </r>
    <r>
      <rPr>
        <sz val="9"/>
        <color indexed="8"/>
        <rFont val="Arial"/>
        <family val="2"/>
      </rPr>
      <t xml:space="preserve"> joueurs : 1 N1, 8 N2, 15 N3, 54 N4, 49 N5, 7 N6, 1 N7</t>
    </r>
  </si>
  <si>
    <r>
      <t xml:space="preserve">Centre d' </t>
    </r>
    <r>
      <rPr>
        <b/>
        <sz val="10"/>
        <color indexed="8"/>
        <rFont val="Arial"/>
        <family val="2"/>
      </rPr>
      <t>Orléans</t>
    </r>
  </si>
  <si>
    <r>
      <t>224</t>
    </r>
    <r>
      <rPr>
        <sz val="9"/>
        <color indexed="8"/>
        <rFont val="Arial"/>
        <family val="2"/>
      </rPr>
      <t xml:space="preserve"> joueurs : 9 N1, 19 N2, 39 N3, 84 N4, 61 N5, 10 N6, 2 N7</t>
    </r>
  </si>
  <si>
    <r>
      <t xml:space="preserve">Centre de </t>
    </r>
    <r>
      <rPr>
        <b/>
        <sz val="10"/>
        <color indexed="8"/>
        <rFont val="Arial"/>
        <family val="2"/>
      </rPr>
      <t>Sarzeau</t>
    </r>
  </si>
  <si>
    <r>
      <t>167</t>
    </r>
    <r>
      <rPr>
        <sz val="9"/>
        <color indexed="8"/>
        <rFont val="Arial"/>
        <family val="2"/>
      </rPr>
      <t xml:space="preserve"> joueurs : 0 N1, 9 N2, 12 N3, 66 N4, 65 N5, 15 N6, 0 N7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</si>
</sst>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DD, D\ MMMM\ YYYY"/>
    <numFmt numFmtId="167" formatCode="DDDD&quot;, &quot;D\ MMMM\ YYYY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b/>
      <sz val="8"/>
      <color indexed="8"/>
      <name val="Arial"/>
      <family val="2"/>
    </font>
    <font>
      <b/>
      <i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b/>
      <i/>
      <sz val="9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2" fillId="0" borderId="0" xfId="0" applyFont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 horizontal="left" vertical="center"/>
      <protection locked="0"/>
    </xf>
    <xf numFmtId="164" fontId="3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4" fillId="2" borderId="1" xfId="0" applyFont="1" applyFill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center" vertical="center"/>
      <protection locked="0"/>
    </xf>
    <xf numFmtId="164" fontId="5" fillId="0" borderId="2" xfId="0" applyFont="1" applyBorder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 vertical="center"/>
      <protection locked="0"/>
    </xf>
    <xf numFmtId="166" fontId="6" fillId="2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4" fontId="5" fillId="3" borderId="2" xfId="0" applyFont="1" applyFill="1" applyBorder="1" applyAlignment="1" applyProtection="1">
      <alignment horizontal="center" vertical="center"/>
      <protection/>
    </xf>
    <xf numFmtId="164" fontId="5" fillId="0" borderId="0" xfId="0" applyFont="1" applyAlignment="1" applyProtection="1">
      <alignment horizontal="center" vertical="center"/>
      <protection/>
    </xf>
    <xf numFmtId="164" fontId="7" fillId="0" borderId="0" xfId="0" applyFont="1" applyAlignment="1" applyProtection="1">
      <alignment horizontal="left" vertical="center"/>
      <protection locked="0"/>
    </xf>
    <xf numFmtId="164" fontId="3" fillId="0" borderId="0" xfId="0" applyFont="1" applyAlignment="1" applyProtection="1">
      <alignment horizontal="center" vertical="center"/>
      <protection/>
    </xf>
    <xf numFmtId="164" fontId="9" fillId="4" borderId="2" xfId="0" applyFont="1" applyFill="1" applyBorder="1" applyAlignment="1" applyProtection="1">
      <alignment horizontal="center" vertical="center"/>
      <protection locked="0"/>
    </xf>
    <xf numFmtId="164" fontId="9" fillId="4" borderId="2" xfId="0" applyFont="1" applyFill="1" applyBorder="1" applyAlignment="1" applyProtection="1">
      <alignment horizontal="left" vertical="center"/>
      <protection locked="0"/>
    </xf>
    <xf numFmtId="164" fontId="10" fillId="4" borderId="2" xfId="0" applyFont="1" applyFill="1" applyBorder="1" applyAlignment="1" applyProtection="1">
      <alignment horizontal="center" vertical="center"/>
      <protection locked="0"/>
    </xf>
    <xf numFmtId="165" fontId="9" fillId="4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Alignment="1" applyProtection="1">
      <alignment vertical="center"/>
      <protection locked="0"/>
    </xf>
    <xf numFmtId="164" fontId="9" fillId="0" borderId="0" xfId="0" applyFont="1" applyAlignment="1" applyProtection="1">
      <alignment horizontal="center" vertical="center"/>
      <protection locked="0"/>
    </xf>
    <xf numFmtId="164" fontId="2" fillId="0" borderId="2" xfId="0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 applyProtection="1">
      <alignment horizontal="left" vertical="center"/>
      <protection locked="0"/>
    </xf>
    <xf numFmtId="164" fontId="9" fillId="0" borderId="2" xfId="0" applyFont="1" applyBorder="1" applyAlignment="1" applyProtection="1">
      <alignment horizontal="center" vertical="center"/>
      <protection locked="0"/>
    </xf>
    <xf numFmtId="164" fontId="3" fillId="0" borderId="2" xfId="0" applyFont="1" applyBorder="1" applyAlignment="1" applyProtection="1">
      <alignment horizontal="center" vertical="center"/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 applyProtection="1">
      <alignment horizontal="center" vertical="center"/>
      <protection/>
    </xf>
    <xf numFmtId="164" fontId="2" fillId="0" borderId="2" xfId="0" applyFont="1" applyBorder="1" applyAlignment="1">
      <alignment horizontal="left" vertical="center"/>
    </xf>
    <xf numFmtId="164" fontId="2" fillId="0" borderId="2" xfId="0" applyFont="1" applyBorder="1" applyAlignment="1">
      <alignment horizontal="center" vertical="center"/>
    </xf>
    <xf numFmtId="164" fontId="7" fillId="0" borderId="2" xfId="0" applyNumberFormat="1" applyFont="1" applyFill="1" applyBorder="1" applyAlignment="1" applyProtection="1">
      <alignment horizontal="center" vertical="center"/>
      <protection/>
    </xf>
    <xf numFmtId="164" fontId="11" fillId="0" borderId="2" xfId="0" applyFont="1" applyBorder="1" applyAlignment="1" applyProtection="1">
      <alignment horizontal="center" vertical="center"/>
      <protection/>
    </xf>
    <xf numFmtId="164" fontId="8" fillId="0" borderId="2" xfId="0" applyNumberFormat="1" applyFont="1" applyFill="1" applyBorder="1" applyAlignment="1" applyProtection="1">
      <alignment horizontal="center" vertical="center"/>
      <protection/>
    </xf>
    <xf numFmtId="165" fontId="2" fillId="0" borderId="2" xfId="0" applyNumberFormat="1" applyFont="1" applyBorder="1" applyAlignment="1" applyProtection="1">
      <alignment horizontal="center" vertical="center"/>
      <protection/>
    </xf>
    <xf numFmtId="164" fontId="7" fillId="0" borderId="2" xfId="0" applyNumberFormat="1" applyFont="1" applyFill="1" applyBorder="1" applyAlignment="1" applyProtection="1">
      <alignment horizontal="center" vertical="center"/>
      <protection locked="0"/>
    </xf>
    <xf numFmtId="164" fontId="8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Alignment="1">
      <alignment vertical="center"/>
    </xf>
    <xf numFmtId="164" fontId="0" fillId="0" borderId="0" xfId="0" applyAlignment="1">
      <alignment horizontal="left" vertical="center"/>
    </xf>
    <xf numFmtId="167" fontId="12" fillId="0" borderId="0" xfId="0" applyNumberFormat="1" applyFont="1" applyFill="1" applyBorder="1" applyAlignment="1" applyProtection="1">
      <alignment horizontal="center" vertical="center"/>
      <protection locked="0"/>
    </xf>
    <xf numFmtId="167" fontId="12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Font="1" applyAlignment="1">
      <alignment vertical="center"/>
    </xf>
    <xf numFmtId="167" fontId="2" fillId="0" borderId="0" xfId="0" applyNumberFormat="1" applyFont="1" applyFill="1" applyBorder="1" applyAlignment="1" applyProtection="1">
      <alignment horizontal="left" vertical="center"/>
      <protection locked="0"/>
    </xf>
    <xf numFmtId="167" fontId="9" fillId="0" borderId="0" xfId="0" applyNumberFormat="1" applyFont="1" applyFill="1" applyBorder="1" applyAlignment="1" applyProtection="1">
      <alignment horizontal="left" vertical="center"/>
      <protection locked="0"/>
    </xf>
    <xf numFmtId="167" fontId="13" fillId="0" borderId="0" xfId="0" applyNumberFormat="1" applyFont="1" applyFill="1" applyBorder="1" applyAlignment="1" applyProtection="1">
      <alignment horizontal="center" vertical="center"/>
      <protection locked="0"/>
    </xf>
    <xf numFmtId="167" fontId="13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2" xfId="0" applyFont="1" applyFill="1" applyBorder="1" applyAlignment="1" applyProtection="1">
      <alignment horizontal="center" vertical="center"/>
      <protection locked="0"/>
    </xf>
    <xf numFmtId="164" fontId="2" fillId="0" borderId="2" xfId="0" applyFont="1" applyFill="1" applyBorder="1" applyAlignment="1" applyProtection="1">
      <alignment horizontal="left" vertical="center"/>
      <protection locked="0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2" fillId="0" borderId="2" xfId="0" applyFont="1" applyFill="1" applyBorder="1" applyAlignment="1" applyProtection="1">
      <alignment horizontal="center" vertical="center"/>
      <protection locked="0"/>
    </xf>
    <xf numFmtId="167" fontId="14" fillId="0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663"/>
  <sheetViews>
    <sheetView workbookViewId="0" topLeftCell="A1">
      <pane ySplit="7" topLeftCell="A8" activePane="bottomLeft" state="frozen"/>
      <selection pane="topLeft" activeCell="A1" sqref="A1"/>
      <selection pane="bottomLeft" activeCell="O24" sqref="O24"/>
    </sheetView>
  </sheetViews>
  <sheetFormatPr defaultColWidth="12.57421875" defaultRowHeight="15"/>
  <cols>
    <col min="1" max="1" width="5.140625" style="1" customWidth="1"/>
    <col min="2" max="2" width="29.140625" style="2" customWidth="1"/>
    <col min="3" max="3" width="4.140625" style="1" customWidth="1"/>
    <col min="4" max="4" width="3.140625" style="1" customWidth="1"/>
    <col min="5" max="5" width="5.28125" style="1" customWidth="1"/>
    <col min="6" max="6" width="3.421875" style="1" customWidth="1"/>
    <col min="7" max="7" width="6.57421875" style="1" customWidth="1"/>
    <col min="8" max="8" width="4.8515625" style="3" customWidth="1"/>
    <col min="9" max="9" width="4.8515625" style="1" customWidth="1"/>
    <col min="10" max="10" width="3.421875" style="3" customWidth="1"/>
    <col min="11" max="11" width="3.8515625" style="1" customWidth="1"/>
    <col min="12" max="12" width="3.421875" style="3" customWidth="1"/>
    <col min="13" max="13" width="3.8515625" style="1" customWidth="1"/>
    <col min="14" max="14" width="3.421875" style="3" customWidth="1"/>
    <col min="15" max="15" width="6.140625" style="4" customWidth="1"/>
    <col min="16" max="17" width="6.140625" style="1" customWidth="1"/>
    <col min="18" max="18" width="4.140625" style="1" customWidth="1"/>
    <col min="19" max="19" width="4.8515625" style="1" customWidth="1"/>
    <col min="20" max="20" width="9.8515625" style="1" customWidth="1"/>
    <col min="21" max="21" width="2.28125" style="5" customWidth="1"/>
    <col min="22" max="40" width="2.7109375" style="1" customWidth="1"/>
    <col min="41" max="41" width="5.140625" style="5" customWidth="1"/>
    <col min="42" max="16384" width="11.57421875" style="5" customWidth="1"/>
  </cols>
  <sheetData>
    <row r="1" spans="1:41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V1" s="8" t="s">
        <v>1</v>
      </c>
      <c r="W1" s="8" t="s">
        <v>2</v>
      </c>
      <c r="X1" s="8" t="s">
        <v>3</v>
      </c>
      <c r="Y1" s="8" t="s">
        <v>4</v>
      </c>
      <c r="Z1" s="8" t="s">
        <v>5</v>
      </c>
      <c r="AA1" s="8" t="s">
        <v>6</v>
      </c>
      <c r="AB1" s="8" t="s">
        <v>7</v>
      </c>
      <c r="AC1" s="8" t="s">
        <v>8</v>
      </c>
      <c r="AD1" s="8" t="s">
        <v>9</v>
      </c>
      <c r="AE1" s="8" t="s">
        <v>10</v>
      </c>
      <c r="AF1" s="8" t="s">
        <v>11</v>
      </c>
      <c r="AG1" s="8" t="s">
        <v>12</v>
      </c>
      <c r="AH1" s="8" t="s">
        <v>13</v>
      </c>
      <c r="AI1" s="8" t="s">
        <v>14</v>
      </c>
      <c r="AJ1" s="8" t="s">
        <v>15</v>
      </c>
      <c r="AK1" s="8" t="s">
        <v>16</v>
      </c>
      <c r="AL1" s="8" t="s">
        <v>17</v>
      </c>
      <c r="AM1" s="8" t="s">
        <v>18</v>
      </c>
      <c r="AN1" s="8">
        <v>7</v>
      </c>
      <c r="AO1" s="9"/>
    </row>
    <row r="2" spans="1:41" ht="12.75">
      <c r="A2" s="10">
        <v>41553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7"/>
      <c r="V2" s="11">
        <f>COUNTIF($D$8:$D$663,"1A")</f>
        <v>10</v>
      </c>
      <c r="W2" s="11">
        <f>COUNTIF($D$8:$D$663,"1B")</f>
        <v>5</v>
      </c>
      <c r="X2" s="11">
        <f>COUNTIF($D$8:$D$663,"2A")</f>
        <v>22</v>
      </c>
      <c r="Y2" s="11">
        <f>COUNTIF($D$8:$D$663,"2B")</f>
        <v>21</v>
      </c>
      <c r="Z2" s="11">
        <f>COUNTIF($D$8:$D$663,"3A")</f>
        <v>49</v>
      </c>
      <c r="AA2" s="11">
        <f>COUNTIF($D$8:$D$663,"3B")</f>
        <v>38</v>
      </c>
      <c r="AB2" s="11">
        <f>COUNTIF($D$8:$D$663,"4A")</f>
        <v>83</v>
      </c>
      <c r="AC2" s="11">
        <f>COUNTIF($D$8:$D$663,"4B")</f>
        <v>61</v>
      </c>
      <c r="AD2" s="11">
        <f>COUNTIF($D$8:$D$663,"4C")</f>
        <v>53</v>
      </c>
      <c r="AE2" s="11">
        <f>COUNTIF($D$8:$D$663,"4D")</f>
        <v>53</v>
      </c>
      <c r="AF2" s="11">
        <f>COUNTIF($D$8:$D$663,"5A")</f>
        <v>99</v>
      </c>
      <c r="AG2" s="11">
        <f>COUNTIF($D$8:$D$663,"5B")</f>
        <v>63</v>
      </c>
      <c r="AH2" s="11">
        <f>COUNTIF($D$8:$D$663,"5C")</f>
        <v>34</v>
      </c>
      <c r="AI2" s="11">
        <f>COUNTIF($D$8:$D$663,"5D")</f>
        <v>21</v>
      </c>
      <c r="AJ2" s="11">
        <f>COUNTIF($D$8:$D$663,"6A")</f>
        <v>23</v>
      </c>
      <c r="AK2" s="11">
        <f>COUNTIF($D$8:$D$663,"6B")</f>
        <v>12</v>
      </c>
      <c r="AL2" s="11">
        <f>COUNTIF($D$8:$D$663,"6C")</f>
        <v>3</v>
      </c>
      <c r="AM2" s="11">
        <f>COUNTIF($D$8:$D$663,"6D")</f>
        <v>2</v>
      </c>
      <c r="AN2" s="11">
        <f>COUNTIF($D$8:$D$663,"7")</f>
        <v>4</v>
      </c>
      <c r="AO2" s="9"/>
    </row>
    <row r="3" spans="22:41" ht="12.75" customHeight="1">
      <c r="V3" s="12">
        <f>SUM(V2:W2)</f>
        <v>15</v>
      </c>
      <c r="W3" s="12"/>
      <c r="X3" s="12">
        <f>SUM(X2:Y2)</f>
        <v>43</v>
      </c>
      <c r="Y3" s="12"/>
      <c r="Z3" s="12">
        <f>SUM(Z2:AA2)</f>
        <v>87</v>
      </c>
      <c r="AA3" s="12"/>
      <c r="AB3" s="12">
        <f>SUM(AB2:AE2)</f>
        <v>250</v>
      </c>
      <c r="AC3" s="12"/>
      <c r="AD3" s="12"/>
      <c r="AE3" s="12"/>
      <c r="AF3" s="12">
        <f>SUM(AF2:AI2)</f>
        <v>217</v>
      </c>
      <c r="AG3" s="12"/>
      <c r="AH3" s="12"/>
      <c r="AI3" s="12"/>
      <c r="AJ3" s="12">
        <f>SUM(AJ2:AM2)</f>
        <v>40</v>
      </c>
      <c r="AK3" s="12"/>
      <c r="AL3" s="12"/>
      <c r="AM3" s="12"/>
      <c r="AN3" s="12">
        <f>AN2</f>
        <v>4</v>
      </c>
      <c r="AO3" s="13">
        <f>SUM(V3:AN3)</f>
        <v>656</v>
      </c>
    </row>
    <row r="4" spans="1:41" ht="12.75">
      <c r="A4" s="14" t="s">
        <v>19</v>
      </c>
      <c r="V4" s="3"/>
      <c r="W4" s="3"/>
      <c r="X4" s="3"/>
      <c r="Y4" s="15">
        <f>SUM(V3:X3)</f>
        <v>58</v>
      </c>
      <c r="Z4" s="3"/>
      <c r="AA4" s="15">
        <f>SUM(V3:Z3)</f>
        <v>145</v>
      </c>
      <c r="AB4" s="3"/>
      <c r="AC4" s="3"/>
      <c r="AD4" s="3"/>
      <c r="AE4" s="15">
        <f>SUM(V3:AB3)</f>
        <v>395</v>
      </c>
      <c r="AF4" s="3"/>
      <c r="AG4" s="3"/>
      <c r="AH4" s="3"/>
      <c r="AI4" s="3"/>
      <c r="AJ4" s="3"/>
      <c r="AK4" s="3"/>
      <c r="AL4" s="3"/>
      <c r="AM4" s="3"/>
      <c r="AN4" s="3"/>
      <c r="AO4" s="9"/>
    </row>
    <row r="6" spans="1:40" s="20" customFormat="1" ht="12.75" customHeight="1">
      <c r="A6" s="16" t="s">
        <v>20</v>
      </c>
      <c r="B6" s="17" t="s">
        <v>21</v>
      </c>
      <c r="C6" s="16" t="s">
        <v>22</v>
      </c>
      <c r="D6" s="16" t="s">
        <v>23</v>
      </c>
      <c r="E6" s="16" t="s">
        <v>24</v>
      </c>
      <c r="F6" s="16" t="s">
        <v>25</v>
      </c>
      <c r="G6" s="16" t="s">
        <v>26</v>
      </c>
      <c r="H6" s="18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9" t="s">
        <v>34</v>
      </c>
      <c r="P6" s="16" t="s">
        <v>35</v>
      </c>
      <c r="Q6" s="16" t="s">
        <v>36</v>
      </c>
      <c r="R6" s="16" t="s">
        <v>37</v>
      </c>
      <c r="S6" s="16" t="s">
        <v>38</v>
      </c>
      <c r="T6" s="16" t="s">
        <v>39</v>
      </c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20" ht="11.25" customHeight="1">
      <c r="A7" s="22"/>
      <c r="B7" s="23" t="s">
        <v>40</v>
      </c>
      <c r="C7" s="22"/>
      <c r="D7" s="22"/>
      <c r="E7" s="22"/>
      <c r="F7" s="22"/>
      <c r="G7" s="24">
        <f>I7+K7+M7</f>
        <v>2974</v>
      </c>
      <c r="H7" s="25"/>
      <c r="I7" s="22">
        <v>1032</v>
      </c>
      <c r="J7" s="25"/>
      <c r="K7" s="22">
        <v>968</v>
      </c>
      <c r="L7" s="25"/>
      <c r="M7" s="22">
        <v>974</v>
      </c>
      <c r="N7" s="25"/>
      <c r="O7" s="26"/>
      <c r="P7" s="22"/>
      <c r="Q7" s="22"/>
      <c r="R7" s="22"/>
      <c r="S7" s="22"/>
      <c r="T7" s="22"/>
    </row>
    <row r="8" spans="1:20" ht="12.75">
      <c r="A8" s="27">
        <f>RANK(G8,$G$8:$G$663,0)</f>
        <v>1</v>
      </c>
      <c r="B8" s="28" t="s">
        <v>41</v>
      </c>
      <c r="C8" s="29" t="s">
        <v>23</v>
      </c>
      <c r="D8" s="29" t="s">
        <v>1</v>
      </c>
      <c r="E8" s="29" t="s">
        <v>42</v>
      </c>
      <c r="F8" s="29" t="s">
        <v>43</v>
      </c>
      <c r="G8" s="30">
        <v>2939</v>
      </c>
      <c r="H8" s="31">
        <f>G8-$G$7</f>
        <v>-35</v>
      </c>
      <c r="I8" s="32">
        <v>1019</v>
      </c>
      <c r="J8" s="11">
        <f>RANK(I8,$I$8:$I$663,0)</f>
        <v>7</v>
      </c>
      <c r="K8" s="32">
        <v>960</v>
      </c>
      <c r="L8" s="11">
        <f>RANK(K8,$K$8:$K$663,0)</f>
        <v>2</v>
      </c>
      <c r="M8" s="32">
        <v>960</v>
      </c>
      <c r="N8" s="11">
        <f>RANK(M8,$M$8:$M$663,0)</f>
        <v>3</v>
      </c>
      <c r="O8" s="33">
        <f>($V$3-A8+1)/$V$3*100</f>
        <v>100</v>
      </c>
      <c r="P8" s="33">
        <f>MIN(($Y$4-A8+1)/$X$3*100,100)</f>
        <v>100</v>
      </c>
      <c r="Q8" s="33">
        <f>MIN(($AA$4-A8+1)/$Z$3*100,100)</f>
        <v>100</v>
      </c>
      <c r="R8" s="27">
        <f>MAX($AE$4-A8+1)</f>
        <v>395</v>
      </c>
      <c r="S8" s="27">
        <f>(2*$AO$3)-2*(A8-1)</f>
        <v>1312</v>
      </c>
      <c r="T8" s="22" t="s">
        <v>44</v>
      </c>
    </row>
    <row r="9" spans="1:20" ht="12.75">
      <c r="A9" s="27">
        <f>RANK(G9,$G$8:$G$663,0)</f>
        <v>2</v>
      </c>
      <c r="B9" s="28" t="s">
        <v>45</v>
      </c>
      <c r="C9" s="29" t="s">
        <v>23</v>
      </c>
      <c r="D9" s="29" t="s">
        <v>1</v>
      </c>
      <c r="E9" s="29" t="s">
        <v>46</v>
      </c>
      <c r="F9" s="29" t="s">
        <v>43</v>
      </c>
      <c r="G9" s="30">
        <v>2911</v>
      </c>
      <c r="H9" s="31">
        <f>G9-$G$7</f>
        <v>-63</v>
      </c>
      <c r="I9" s="32">
        <v>999</v>
      </c>
      <c r="J9" s="11">
        <f>RANK(I9,$I$8:$I$663,0)</f>
        <v>26</v>
      </c>
      <c r="K9" s="32">
        <v>960</v>
      </c>
      <c r="L9" s="11">
        <f>RANK(K9,$K$8:$K$663,0)</f>
        <v>2</v>
      </c>
      <c r="M9" s="32">
        <v>952</v>
      </c>
      <c r="N9" s="11">
        <f>RANK(M9,$M$8:$M$663,0)</f>
        <v>10</v>
      </c>
      <c r="O9" s="33">
        <f>($V$3-A9+1)/$V$3*100</f>
        <v>93.33333333333333</v>
      </c>
      <c r="P9" s="33">
        <f>MIN(($Y$4-A9+1)/$X$3*100,100)</f>
        <v>100</v>
      </c>
      <c r="Q9" s="33">
        <f>MIN(($AA$4-A9+1)/$Z$3*100,100)</f>
        <v>100</v>
      </c>
      <c r="R9" s="27">
        <f>MAX($AE$4-A9+1)</f>
        <v>394</v>
      </c>
      <c r="S9" s="27">
        <f>(2*$AO$3)-2*(A9-1)</f>
        <v>1310</v>
      </c>
      <c r="T9" s="22" t="s">
        <v>47</v>
      </c>
    </row>
    <row r="10" spans="1:20" ht="12.75">
      <c r="A10" s="27">
        <f>RANK(G10,$G$8:$G$663,0)</f>
        <v>3</v>
      </c>
      <c r="B10" s="28" t="s">
        <v>48</v>
      </c>
      <c r="C10" s="29" t="s">
        <v>23</v>
      </c>
      <c r="D10" s="29" t="s">
        <v>1</v>
      </c>
      <c r="E10" s="29" t="s">
        <v>49</v>
      </c>
      <c r="F10" s="29" t="s">
        <v>43</v>
      </c>
      <c r="G10" s="30">
        <v>2883</v>
      </c>
      <c r="H10" s="31">
        <f>G10-$G$7</f>
        <v>-91</v>
      </c>
      <c r="I10" s="32">
        <v>1014</v>
      </c>
      <c r="J10" s="11">
        <f>RANK(I10,$I$8:$I$663,0)</f>
        <v>11</v>
      </c>
      <c r="K10" s="32">
        <v>947</v>
      </c>
      <c r="L10" s="11">
        <f>RANK(K10,$K$8:$K$663,0)</f>
        <v>7</v>
      </c>
      <c r="M10" s="32">
        <v>922</v>
      </c>
      <c r="N10" s="11">
        <f>RANK(M10,$M$8:$M$663,0)</f>
        <v>54</v>
      </c>
      <c r="O10" s="33">
        <f>($V$3-A10+1)/$V$3*100</f>
        <v>86.66666666666667</v>
      </c>
      <c r="P10" s="33">
        <f>MIN(($Y$4-A10+1)/$X$3*100,100)</f>
        <v>100</v>
      </c>
      <c r="Q10" s="33">
        <f>MIN(($AA$4-A10+1)/$Z$3*100,100)</f>
        <v>100</v>
      </c>
      <c r="R10" s="27">
        <f>MAX($AE$4-A10+1)</f>
        <v>393</v>
      </c>
      <c r="S10" s="27">
        <f>(2*$AO$3)-2*(A10-1)</f>
        <v>1308</v>
      </c>
      <c r="T10" s="22" t="s">
        <v>47</v>
      </c>
    </row>
    <row r="11" spans="1:20" ht="12.75">
      <c r="A11" s="27">
        <f>RANK(G11,$G$8:$G$663,0)</f>
        <v>4</v>
      </c>
      <c r="B11" s="28" t="s">
        <v>50</v>
      </c>
      <c r="C11" s="29" t="s">
        <v>23</v>
      </c>
      <c r="D11" s="29" t="s">
        <v>1</v>
      </c>
      <c r="E11" s="29" t="s">
        <v>51</v>
      </c>
      <c r="F11" s="29" t="s">
        <v>43</v>
      </c>
      <c r="G11" s="30">
        <v>2877</v>
      </c>
      <c r="H11" s="31">
        <f>G11-$G$7</f>
        <v>-97</v>
      </c>
      <c r="I11" s="32">
        <v>1031</v>
      </c>
      <c r="J11" s="11">
        <f>RANK(I11,$I$8:$I$663,0)</f>
        <v>1</v>
      </c>
      <c r="K11" s="32">
        <v>910</v>
      </c>
      <c r="L11" s="11">
        <f>RANK(K11,$K$8:$K$663,0)</f>
        <v>17</v>
      </c>
      <c r="M11" s="32">
        <v>936</v>
      </c>
      <c r="N11" s="11">
        <f>RANK(M11,$M$8:$M$663,0)</f>
        <v>36</v>
      </c>
      <c r="O11" s="33">
        <f>($V$3-A11+1)/$V$3*100</f>
        <v>80</v>
      </c>
      <c r="P11" s="33">
        <f>MIN(($Y$4-A11+1)/$X$3*100,100)</f>
        <v>100</v>
      </c>
      <c r="Q11" s="33">
        <f>MIN(($AA$4-A11+1)/$Z$3*100,100)</f>
        <v>100</v>
      </c>
      <c r="R11" s="27">
        <f>MAX($AE$4-A11+1)</f>
        <v>392</v>
      </c>
      <c r="S11" s="27">
        <f>(2*$AO$3)-2*(A11-1)</f>
        <v>1306</v>
      </c>
      <c r="T11" s="22" t="s">
        <v>44</v>
      </c>
    </row>
    <row r="12" spans="1:20" ht="12.75">
      <c r="A12" s="27">
        <f>RANK(G12,$G$8:$G$663,0)</f>
        <v>5</v>
      </c>
      <c r="B12" s="28" t="s">
        <v>52</v>
      </c>
      <c r="C12" s="29" t="s">
        <v>23</v>
      </c>
      <c r="D12" s="29" t="s">
        <v>1</v>
      </c>
      <c r="E12" s="29" t="s">
        <v>53</v>
      </c>
      <c r="F12" s="29" t="s">
        <v>43</v>
      </c>
      <c r="G12" s="30">
        <v>2876</v>
      </c>
      <c r="H12" s="31">
        <f>G12-$G$7</f>
        <v>-98</v>
      </c>
      <c r="I12" s="32">
        <v>1028</v>
      </c>
      <c r="J12" s="11">
        <f>RANK(I12,$I$8:$I$663,0)</f>
        <v>2</v>
      </c>
      <c r="K12" s="32">
        <v>917</v>
      </c>
      <c r="L12" s="11">
        <f>RANK(K12,$K$8:$K$663,0)</f>
        <v>14</v>
      </c>
      <c r="M12" s="32">
        <v>931</v>
      </c>
      <c r="N12" s="11">
        <f>RANK(M12,$M$8:$M$663,0)</f>
        <v>42</v>
      </c>
      <c r="O12" s="33">
        <f>($V$3-A12+1)/$V$3*100</f>
        <v>73.33333333333333</v>
      </c>
      <c r="P12" s="33">
        <f>MIN(($Y$4-A12+1)/$X$3*100,100)</f>
        <v>100</v>
      </c>
      <c r="Q12" s="33">
        <f>MIN(($AA$4-A12+1)/$Z$3*100,100)</f>
        <v>100</v>
      </c>
      <c r="R12" s="27">
        <f>MAX($AE$4-A12+1)</f>
        <v>391</v>
      </c>
      <c r="S12" s="27">
        <f>(2*$AO$3)-2*(A12-1)</f>
        <v>1304</v>
      </c>
      <c r="T12" s="22" t="s">
        <v>47</v>
      </c>
    </row>
    <row r="13" spans="1:20" ht="12.75">
      <c r="A13" s="27">
        <f>RANK(G13,$G$8:$G$663,0)</f>
        <v>6</v>
      </c>
      <c r="B13" s="28" t="s">
        <v>54</v>
      </c>
      <c r="C13" s="29" t="s">
        <v>23</v>
      </c>
      <c r="D13" s="29" t="s">
        <v>1</v>
      </c>
      <c r="E13" s="29" t="s">
        <v>55</v>
      </c>
      <c r="F13" s="29" t="s">
        <v>43</v>
      </c>
      <c r="G13" s="30">
        <v>2857</v>
      </c>
      <c r="H13" s="31">
        <f>G13-$G$7</f>
        <v>-117</v>
      </c>
      <c r="I13" s="32">
        <v>1027</v>
      </c>
      <c r="J13" s="11">
        <f>RANK(I13,$I$8:$I$663,0)</f>
        <v>3</v>
      </c>
      <c r="K13" s="32">
        <v>906</v>
      </c>
      <c r="L13" s="11">
        <f>RANK(K13,$K$8:$K$663,0)</f>
        <v>21</v>
      </c>
      <c r="M13" s="32">
        <v>924</v>
      </c>
      <c r="N13" s="11">
        <f>RANK(M13,$M$8:$M$663,0)</f>
        <v>48</v>
      </c>
      <c r="O13" s="33">
        <f>($V$3-A13+1)/$V$3*100</f>
        <v>66.66666666666666</v>
      </c>
      <c r="P13" s="33">
        <f>MIN(($Y$4-A13+1)/$X$3*100,100)</f>
        <v>100</v>
      </c>
      <c r="Q13" s="33">
        <f>MIN(($AA$4-A13+1)/$Z$3*100,100)</f>
        <v>100</v>
      </c>
      <c r="R13" s="27">
        <f>MAX($AE$4-A13+1)</f>
        <v>390</v>
      </c>
      <c r="S13" s="27">
        <f>(2*$AO$3)-2*(A13-1)</f>
        <v>1302</v>
      </c>
      <c r="T13" s="22" t="s">
        <v>47</v>
      </c>
    </row>
    <row r="14" spans="1:20" ht="12.75">
      <c r="A14" s="27">
        <f>RANK(G14,$G$8:$G$663,0)</f>
        <v>7</v>
      </c>
      <c r="B14" s="28" t="s">
        <v>56</v>
      </c>
      <c r="C14" s="29" t="s">
        <v>23</v>
      </c>
      <c r="D14" s="29" t="s">
        <v>1</v>
      </c>
      <c r="E14" s="29" t="s">
        <v>57</v>
      </c>
      <c r="F14" s="29" t="s">
        <v>43</v>
      </c>
      <c r="G14" s="30">
        <v>2856</v>
      </c>
      <c r="H14" s="31">
        <f>G14-$G$7</f>
        <v>-118</v>
      </c>
      <c r="I14" s="32">
        <v>1025</v>
      </c>
      <c r="J14" s="11">
        <f>RANK(I14,$I$8:$I$663,0)</f>
        <v>5</v>
      </c>
      <c r="K14" s="32">
        <v>907</v>
      </c>
      <c r="L14" s="11">
        <f>RANK(K14,$K$8:$K$663,0)</f>
        <v>20</v>
      </c>
      <c r="M14" s="32">
        <v>924</v>
      </c>
      <c r="N14" s="11">
        <f>RANK(M14,$M$8:$M$663,0)</f>
        <v>48</v>
      </c>
      <c r="O14" s="33">
        <f>($V$3-A14+1)/$V$3*100</f>
        <v>60</v>
      </c>
      <c r="P14" s="33">
        <f>MIN(($Y$4-A14+1)/$X$3*100,100)</f>
        <v>100</v>
      </c>
      <c r="Q14" s="33">
        <f>MIN(($AA$4-A14+1)/$Z$3*100,100)</f>
        <v>100</v>
      </c>
      <c r="R14" s="27">
        <f>MAX($AE$4-A14+1)</f>
        <v>389</v>
      </c>
      <c r="S14" s="27">
        <f>(2*$AO$3)-2*(A14-1)</f>
        <v>1300</v>
      </c>
      <c r="T14" s="22" t="s">
        <v>47</v>
      </c>
    </row>
    <row r="15" spans="1:20" ht="12.75">
      <c r="A15" s="27">
        <f>RANK(G15,$G$8:$G$663,0)</f>
        <v>8</v>
      </c>
      <c r="B15" s="28" t="s">
        <v>58</v>
      </c>
      <c r="C15" s="29" t="s">
        <v>23</v>
      </c>
      <c r="D15" s="29" t="s">
        <v>2</v>
      </c>
      <c r="E15" s="29" t="s">
        <v>59</v>
      </c>
      <c r="F15" s="29" t="s">
        <v>43</v>
      </c>
      <c r="G15" s="30">
        <v>2852</v>
      </c>
      <c r="H15" s="31">
        <f>G15-$G$7</f>
        <v>-122</v>
      </c>
      <c r="I15" s="32">
        <v>1025</v>
      </c>
      <c r="J15" s="11">
        <f>RANK(I15,$I$8:$I$663,0)</f>
        <v>5</v>
      </c>
      <c r="K15" s="32">
        <v>884</v>
      </c>
      <c r="L15" s="11">
        <f>RANK(K15,$K$8:$K$663,0)</f>
        <v>39</v>
      </c>
      <c r="M15" s="32">
        <v>943</v>
      </c>
      <c r="N15" s="11">
        <f>RANK(M15,$M$8:$M$663,0)</f>
        <v>26</v>
      </c>
      <c r="O15" s="33">
        <f>($V$3-A15+1)/$V$3*100</f>
        <v>53.333333333333336</v>
      </c>
      <c r="P15" s="33">
        <f>MIN(($Y$4-A15+1)/$X$3*100,100)</f>
        <v>100</v>
      </c>
      <c r="Q15" s="33">
        <f>MIN(($AA$4-A15+1)/$Z$3*100,100)</f>
        <v>100</v>
      </c>
      <c r="R15" s="27">
        <f>MAX($AE$4-A15+1)</f>
        <v>388</v>
      </c>
      <c r="S15" s="27">
        <f>(2*$AO$3)-2*(A15-1)</f>
        <v>1298</v>
      </c>
      <c r="T15" s="22" t="s">
        <v>47</v>
      </c>
    </row>
    <row r="16" spans="1:20" ht="12.75">
      <c r="A16" s="27">
        <f>RANK(G16,$G$8:$G$663,0)</f>
        <v>9</v>
      </c>
      <c r="B16" s="28" t="s">
        <v>60</v>
      </c>
      <c r="C16" s="29" t="s">
        <v>61</v>
      </c>
      <c r="D16" s="29" t="s">
        <v>4</v>
      </c>
      <c r="E16" s="29" t="s">
        <v>62</v>
      </c>
      <c r="F16" s="29" t="s">
        <v>43</v>
      </c>
      <c r="G16" s="30">
        <v>2851</v>
      </c>
      <c r="H16" s="31">
        <f>G16-$G$7</f>
        <v>-123</v>
      </c>
      <c r="I16" s="32">
        <v>997</v>
      </c>
      <c r="J16" s="11">
        <f>RANK(I16,$I$8:$I$663,0)</f>
        <v>30</v>
      </c>
      <c r="K16" s="32">
        <v>917</v>
      </c>
      <c r="L16" s="11">
        <f>RANK(K16,$K$8:$K$663,0)</f>
        <v>14</v>
      </c>
      <c r="M16" s="32">
        <v>937</v>
      </c>
      <c r="N16" s="11">
        <f>RANK(M16,$M$8:$M$663,0)</f>
        <v>33</v>
      </c>
      <c r="O16" s="33">
        <f>($V$3-A16+1)/$V$3*100</f>
        <v>46.666666666666664</v>
      </c>
      <c r="P16" s="33">
        <f>MIN(($Y$4-A16+1)/$X$3*100,100)</f>
        <v>100</v>
      </c>
      <c r="Q16" s="33">
        <f>MIN(($AA$4-A16+1)/$Z$3*100,100)</f>
        <v>100</v>
      </c>
      <c r="R16" s="27">
        <f>MAX($AE$4-A16+1)</f>
        <v>387</v>
      </c>
      <c r="S16" s="27">
        <f>(2*$AO$3)-2*(A16-1)</f>
        <v>1296</v>
      </c>
      <c r="T16" s="22" t="s">
        <v>47</v>
      </c>
    </row>
    <row r="17" spans="1:20" ht="12.75">
      <c r="A17" s="27">
        <f>RANK(G17,$G$8:$G$663,0)</f>
        <v>10</v>
      </c>
      <c r="B17" s="28" t="s">
        <v>63</v>
      </c>
      <c r="C17" s="29" t="s">
        <v>61</v>
      </c>
      <c r="D17" s="29" t="s">
        <v>2</v>
      </c>
      <c r="E17" s="29" t="s">
        <v>53</v>
      </c>
      <c r="F17" s="29" t="s">
        <v>43</v>
      </c>
      <c r="G17" s="30">
        <v>2849</v>
      </c>
      <c r="H17" s="31">
        <f>G17-$G$7</f>
        <v>-125</v>
      </c>
      <c r="I17" s="32">
        <v>1015</v>
      </c>
      <c r="J17" s="11">
        <f>RANK(I17,$I$8:$I$663,0)</f>
        <v>10</v>
      </c>
      <c r="K17" s="32">
        <v>894</v>
      </c>
      <c r="L17" s="11">
        <f>RANK(K17,$K$8:$K$663,0)</f>
        <v>29</v>
      </c>
      <c r="M17" s="32">
        <v>940</v>
      </c>
      <c r="N17" s="11">
        <f>RANK(M17,$M$8:$M$663,0)</f>
        <v>31</v>
      </c>
      <c r="O17" s="33">
        <f>($V$3-A17+1)/$V$3*100</f>
        <v>40</v>
      </c>
      <c r="P17" s="33">
        <f>MIN(($Y$4-A17+1)/$X$3*100,100)</f>
        <v>100</v>
      </c>
      <c r="Q17" s="33">
        <f>MIN(($AA$4-A17+1)/$Z$3*100,100)</f>
        <v>100</v>
      </c>
      <c r="R17" s="27">
        <f>MAX($AE$4-A17+1)</f>
        <v>386</v>
      </c>
      <c r="S17" s="27">
        <f>(2*$AO$3)-2*(A17-1)</f>
        <v>1294</v>
      </c>
      <c r="T17" s="22" t="s">
        <v>47</v>
      </c>
    </row>
    <row r="18" spans="1:20" ht="12.75">
      <c r="A18" s="27">
        <f>RANK(G18,$G$8:$G$663,0)</f>
        <v>11</v>
      </c>
      <c r="B18" s="23" t="s">
        <v>64</v>
      </c>
      <c r="C18" s="22" t="s">
        <v>61</v>
      </c>
      <c r="D18" s="22" t="s">
        <v>4</v>
      </c>
      <c r="E18" s="22" t="s">
        <v>65</v>
      </c>
      <c r="F18" s="22" t="s">
        <v>43</v>
      </c>
      <c r="G18" s="34">
        <v>2833</v>
      </c>
      <c r="H18" s="31">
        <f>G18-$G$7</f>
        <v>-141</v>
      </c>
      <c r="I18" s="35">
        <v>1003</v>
      </c>
      <c r="J18" s="11">
        <f>RANK(I18,$I$8:$I$663,0)</f>
        <v>20</v>
      </c>
      <c r="K18" s="35">
        <v>880</v>
      </c>
      <c r="L18" s="11">
        <f>RANK(K18,$K$8:$K$663,0)</f>
        <v>43</v>
      </c>
      <c r="M18" s="35">
        <v>950</v>
      </c>
      <c r="N18" s="11">
        <f>RANK(M18,$M$8:$M$663,0)</f>
        <v>15</v>
      </c>
      <c r="O18" s="33">
        <f>($V$3-A18+1)/$V$3*100</f>
        <v>33.33333333333333</v>
      </c>
      <c r="P18" s="33">
        <f>MIN(($Y$4-A18+1)/$X$3*100,100)</f>
        <v>100</v>
      </c>
      <c r="Q18" s="33">
        <f>MIN(($AA$4-A18+1)/$Z$3*100,100)</f>
        <v>100</v>
      </c>
      <c r="R18" s="27">
        <f>MAX($AE$4-A18+1)</f>
        <v>385</v>
      </c>
      <c r="S18" s="27">
        <f>(2*$AO$3)-2*(A18-1)</f>
        <v>1292</v>
      </c>
      <c r="T18" s="22" t="s">
        <v>66</v>
      </c>
    </row>
    <row r="19" spans="1:20" ht="12.75">
      <c r="A19" s="27">
        <f>RANK(G19,$G$8:$G$663,0)</f>
        <v>11</v>
      </c>
      <c r="B19" s="28" t="s">
        <v>67</v>
      </c>
      <c r="C19" s="29" t="s">
        <v>68</v>
      </c>
      <c r="D19" s="29" t="s">
        <v>4</v>
      </c>
      <c r="E19" s="29" t="s">
        <v>51</v>
      </c>
      <c r="F19" s="29" t="s">
        <v>43</v>
      </c>
      <c r="G19" s="30">
        <v>2833</v>
      </c>
      <c r="H19" s="31">
        <f>G19-$G$7</f>
        <v>-141</v>
      </c>
      <c r="I19" s="32">
        <v>992</v>
      </c>
      <c r="J19" s="11">
        <f>RANK(I19,$I$8:$I$663,0)</f>
        <v>40</v>
      </c>
      <c r="K19" s="32">
        <v>966</v>
      </c>
      <c r="L19" s="11">
        <f>RANK(K19,$K$8:$K$663,0)</f>
        <v>1</v>
      </c>
      <c r="M19" s="32">
        <v>875</v>
      </c>
      <c r="N19" s="11">
        <f>RANK(M19,$M$8:$M$663,0)</f>
        <v>158</v>
      </c>
      <c r="O19" s="33">
        <f>($V$3-A19+1)/$V$3*100</f>
        <v>33.33333333333333</v>
      </c>
      <c r="P19" s="33">
        <f>MIN(($Y$4-A19+1)/$X$3*100,100)</f>
        <v>100</v>
      </c>
      <c r="Q19" s="33">
        <f>MIN(($AA$4-A19+1)/$Z$3*100,100)</f>
        <v>100</v>
      </c>
      <c r="R19" s="27">
        <f>MAX($AE$4-A19+1)</f>
        <v>385</v>
      </c>
      <c r="S19" s="27">
        <f>(2*$AO$3)-2*(A19-1)</f>
        <v>1292</v>
      </c>
      <c r="T19" s="22" t="s">
        <v>44</v>
      </c>
    </row>
    <row r="20" spans="1:20" ht="12.75">
      <c r="A20" s="27">
        <f>RANK(G20,$G$8:$G$663,0)</f>
        <v>13</v>
      </c>
      <c r="B20" s="28" t="s">
        <v>69</v>
      </c>
      <c r="C20" s="29" t="s">
        <v>61</v>
      </c>
      <c r="D20" s="29" t="s">
        <v>3</v>
      </c>
      <c r="E20" s="29" t="s">
        <v>70</v>
      </c>
      <c r="F20" s="29" t="s">
        <v>43</v>
      </c>
      <c r="G20" s="30">
        <v>2826</v>
      </c>
      <c r="H20" s="31">
        <f>G20-$G$7</f>
        <v>-148</v>
      </c>
      <c r="I20" s="32">
        <v>977</v>
      </c>
      <c r="J20" s="11">
        <f>RANK(I20,$I$8:$I$663,0)</f>
        <v>59</v>
      </c>
      <c r="K20" s="32">
        <v>920</v>
      </c>
      <c r="L20" s="11">
        <f>RANK(K20,$K$8:$K$663,0)</f>
        <v>12</v>
      </c>
      <c r="M20" s="32">
        <v>929</v>
      </c>
      <c r="N20" s="11">
        <f>RANK(M20,$M$8:$M$663,0)</f>
        <v>44</v>
      </c>
      <c r="O20" s="33">
        <f>($V$3-A20+1)/$V$3*100</f>
        <v>20</v>
      </c>
      <c r="P20" s="33">
        <f>MIN(($Y$4-A20+1)/$X$3*100,100)</f>
        <v>100</v>
      </c>
      <c r="Q20" s="33">
        <f>MIN(($AA$4-A20+1)/$Z$3*100,100)</f>
        <v>100</v>
      </c>
      <c r="R20" s="27">
        <f>MAX($AE$4-A20+1)</f>
        <v>383</v>
      </c>
      <c r="S20" s="27">
        <f>(2*$AO$3)-2*(A20-1)</f>
        <v>1288</v>
      </c>
      <c r="T20" s="22" t="s">
        <v>47</v>
      </c>
    </row>
    <row r="21" spans="1:20" ht="12.75">
      <c r="A21" s="27">
        <f>RANK(G21,$G$8:$G$663,0)</f>
        <v>14</v>
      </c>
      <c r="B21" s="28" t="s">
        <v>71</v>
      </c>
      <c r="C21" s="29" t="s">
        <v>61</v>
      </c>
      <c r="D21" s="29" t="s">
        <v>5</v>
      </c>
      <c r="E21" s="29" t="s">
        <v>72</v>
      </c>
      <c r="F21" s="29" t="s">
        <v>43</v>
      </c>
      <c r="G21" s="30">
        <v>2822</v>
      </c>
      <c r="H21" s="31">
        <f>G21-$G$7</f>
        <v>-152</v>
      </c>
      <c r="I21" s="32">
        <v>971</v>
      </c>
      <c r="J21" s="11">
        <f>RANK(I21,$I$8:$I$663,0)</f>
        <v>67</v>
      </c>
      <c r="K21" s="32">
        <v>899</v>
      </c>
      <c r="L21" s="11">
        <f>RANK(K21,$K$8:$K$663,0)</f>
        <v>25</v>
      </c>
      <c r="M21" s="32">
        <v>952</v>
      </c>
      <c r="N21" s="11">
        <f>RANK(M21,$M$8:$M$663,0)</f>
        <v>10</v>
      </c>
      <c r="O21" s="33">
        <f>($V$3-A21+1)/$V$3*100</f>
        <v>13.333333333333334</v>
      </c>
      <c r="P21" s="33">
        <f>MIN(($Y$4-A21+1)/$X$3*100,100)</f>
        <v>100</v>
      </c>
      <c r="Q21" s="33">
        <f>MIN(($AA$4-A21+1)/$Z$3*100,100)</f>
        <v>100</v>
      </c>
      <c r="R21" s="27">
        <f>MAX($AE$4-A21+1)</f>
        <v>382</v>
      </c>
      <c r="S21" s="27">
        <f>(2*$AO$3)-2*(A21-1)</f>
        <v>1286</v>
      </c>
      <c r="T21" s="22" t="s">
        <v>73</v>
      </c>
    </row>
    <row r="22" spans="1:20" ht="12.75">
      <c r="A22" s="27">
        <f>RANK(G22,$G$8:$G$663,0)</f>
        <v>15</v>
      </c>
      <c r="B22" s="28" t="s">
        <v>74</v>
      </c>
      <c r="C22" s="29" t="s">
        <v>23</v>
      </c>
      <c r="D22" s="29" t="s">
        <v>2</v>
      </c>
      <c r="E22" s="29" t="s">
        <v>75</v>
      </c>
      <c r="F22" s="29" t="s">
        <v>43</v>
      </c>
      <c r="G22" s="30">
        <v>2811</v>
      </c>
      <c r="H22" s="31">
        <f>G22-$G$7</f>
        <v>-163</v>
      </c>
      <c r="I22" s="32">
        <v>966</v>
      </c>
      <c r="J22" s="11">
        <f>RANK(I22,$I$8:$I$663,0)</f>
        <v>71</v>
      </c>
      <c r="K22" s="32">
        <v>953</v>
      </c>
      <c r="L22" s="11">
        <f>RANK(K22,$K$8:$K$663,0)</f>
        <v>5</v>
      </c>
      <c r="M22" s="32">
        <v>892</v>
      </c>
      <c r="N22" s="11">
        <f>RANK(M22,$M$8:$M$663,0)</f>
        <v>108</v>
      </c>
      <c r="O22" s="33">
        <f>($V$3-A22+1)/$V$3*100</f>
        <v>6.666666666666667</v>
      </c>
      <c r="P22" s="33">
        <f>MIN(($Y$4-A22+1)/$X$3*100,100)</f>
        <v>100</v>
      </c>
      <c r="Q22" s="33">
        <f>MIN(($AA$4-A22+1)/$Z$3*100,100)</f>
        <v>100</v>
      </c>
      <c r="R22" s="27">
        <f>MAX($AE$4-A22+1)</f>
        <v>381</v>
      </c>
      <c r="S22" s="27">
        <f>(2*$AO$3)-2*(A22-1)</f>
        <v>1284</v>
      </c>
      <c r="T22" s="22" t="s">
        <v>44</v>
      </c>
    </row>
    <row r="23" spans="1:20" ht="12.75">
      <c r="A23" s="27">
        <f>RANK(G23,$G$8:$G$663,0)</f>
        <v>16</v>
      </c>
      <c r="B23" s="28" t="s">
        <v>76</v>
      </c>
      <c r="C23" s="29" t="s">
        <v>23</v>
      </c>
      <c r="D23" s="29" t="s">
        <v>1</v>
      </c>
      <c r="E23" s="29" t="s">
        <v>62</v>
      </c>
      <c r="F23" s="29" t="s">
        <v>43</v>
      </c>
      <c r="G23" s="30">
        <v>2810</v>
      </c>
      <c r="H23" s="31">
        <f>G23-$G$7</f>
        <v>-164</v>
      </c>
      <c r="I23" s="32">
        <v>1016</v>
      </c>
      <c r="J23" s="11">
        <f>RANK(I23,$I$8:$I$663,0)</f>
        <v>9</v>
      </c>
      <c r="K23" s="32">
        <v>915</v>
      </c>
      <c r="L23" s="11">
        <f>RANK(K23,$K$8:$K$663,0)</f>
        <v>16</v>
      </c>
      <c r="M23" s="32">
        <v>879</v>
      </c>
      <c r="N23" s="11">
        <f>RANK(M23,$M$8:$M$663,0)</f>
        <v>144</v>
      </c>
      <c r="O23" s="33"/>
      <c r="P23" s="33">
        <f>MIN(($Y$4-A23+1)/$X$3*100,100)</f>
        <v>100</v>
      </c>
      <c r="Q23" s="33">
        <f>MIN(($AA$4-A23+1)/$Z$3*100,100)</f>
        <v>100</v>
      </c>
      <c r="R23" s="27">
        <f>MAX($AE$4-A23+1)</f>
        <v>380</v>
      </c>
      <c r="S23" s="27">
        <f>(2*$AO$3)-2*(A23-1)</f>
        <v>1282</v>
      </c>
      <c r="T23" s="22" t="s">
        <v>47</v>
      </c>
    </row>
    <row r="24" spans="1:20" ht="12.75">
      <c r="A24" s="27">
        <f>RANK(G24,$G$8:$G$663,0)</f>
        <v>16</v>
      </c>
      <c r="B24" s="28" t="s">
        <v>77</v>
      </c>
      <c r="C24" s="29" t="s">
        <v>61</v>
      </c>
      <c r="D24" s="29" t="s">
        <v>3</v>
      </c>
      <c r="E24" s="29" t="s">
        <v>78</v>
      </c>
      <c r="F24" s="29" t="s">
        <v>43</v>
      </c>
      <c r="G24" s="30">
        <v>2810</v>
      </c>
      <c r="H24" s="31">
        <f>G24-$G$7</f>
        <v>-164</v>
      </c>
      <c r="I24" s="32">
        <v>996</v>
      </c>
      <c r="J24" s="11">
        <f>RANK(I24,$I$8:$I$663,0)</f>
        <v>34</v>
      </c>
      <c r="K24" s="32">
        <v>908</v>
      </c>
      <c r="L24" s="11">
        <f>RANK(K24,$K$8:$K$663,0)</f>
        <v>19</v>
      </c>
      <c r="M24" s="32">
        <v>906</v>
      </c>
      <c r="N24" s="11">
        <f>RANK(M24,$M$8:$M$663,0)</f>
        <v>71</v>
      </c>
      <c r="O24" s="33"/>
      <c r="P24" s="33">
        <f>MIN(($Y$4-A24+1)/$X$3*100,100)</f>
        <v>100</v>
      </c>
      <c r="Q24" s="33">
        <f>MIN(($AA$4-A24+1)/$Z$3*100,100)</f>
        <v>100</v>
      </c>
      <c r="R24" s="27">
        <f>MAX($AE$4-A24+1)</f>
        <v>380</v>
      </c>
      <c r="S24" s="27">
        <f>(2*$AO$3)-2*(A24-1)</f>
        <v>1282</v>
      </c>
      <c r="T24" s="22" t="s">
        <v>47</v>
      </c>
    </row>
    <row r="25" spans="1:20" ht="12.75">
      <c r="A25" s="27">
        <f>RANK(G25,$G$8:$G$663,0)</f>
        <v>16</v>
      </c>
      <c r="B25" s="28" t="s">
        <v>79</v>
      </c>
      <c r="C25" s="29" t="s">
        <v>61</v>
      </c>
      <c r="D25" s="29" t="s">
        <v>3</v>
      </c>
      <c r="E25" s="29" t="s">
        <v>80</v>
      </c>
      <c r="F25" s="29" t="s">
        <v>43</v>
      </c>
      <c r="G25" s="30">
        <v>2810</v>
      </c>
      <c r="H25" s="31">
        <f>G25-$G$7</f>
        <v>-164</v>
      </c>
      <c r="I25" s="32">
        <v>974</v>
      </c>
      <c r="J25" s="11">
        <f>RANK(I25,$I$8:$I$663,0)</f>
        <v>61</v>
      </c>
      <c r="K25" s="32">
        <v>950</v>
      </c>
      <c r="L25" s="11">
        <f>RANK(K25,$K$8:$K$663,0)</f>
        <v>6</v>
      </c>
      <c r="M25" s="32">
        <v>886</v>
      </c>
      <c r="N25" s="11">
        <f>RANK(M25,$M$8:$M$663,0)</f>
        <v>119</v>
      </c>
      <c r="O25" s="33"/>
      <c r="P25" s="33">
        <f>MIN(($Y$4-A25+1)/$X$3*100,100)</f>
        <v>100</v>
      </c>
      <c r="Q25" s="33">
        <f>MIN(($AA$4-A25+1)/$Z$3*100,100)</f>
        <v>100</v>
      </c>
      <c r="R25" s="27">
        <f>MAX($AE$4-A25+1)</f>
        <v>380</v>
      </c>
      <c r="S25" s="27">
        <f>(2*$AO$3)-2*(A25-1)</f>
        <v>1282</v>
      </c>
      <c r="T25" s="22" t="s">
        <v>47</v>
      </c>
    </row>
    <row r="26" spans="1:20" ht="12.75">
      <c r="A26" s="27">
        <f>RANK(G26,$G$8:$G$663,0)</f>
        <v>19</v>
      </c>
      <c r="B26" s="28" t="s">
        <v>81</v>
      </c>
      <c r="C26" s="29" t="s">
        <v>68</v>
      </c>
      <c r="D26" s="29" t="s">
        <v>3</v>
      </c>
      <c r="E26" s="29" t="s">
        <v>82</v>
      </c>
      <c r="F26" s="29" t="s">
        <v>43</v>
      </c>
      <c r="G26" s="30">
        <v>2807</v>
      </c>
      <c r="H26" s="31">
        <f>G26-$G$7</f>
        <v>-167</v>
      </c>
      <c r="I26" s="32">
        <v>971</v>
      </c>
      <c r="J26" s="11">
        <f>RANK(I26,$I$8:$I$663,0)</f>
        <v>67</v>
      </c>
      <c r="K26" s="32">
        <v>954</v>
      </c>
      <c r="L26" s="11">
        <f>RANK(K26,$K$8:$K$663,0)</f>
        <v>4</v>
      </c>
      <c r="M26" s="32">
        <v>882</v>
      </c>
      <c r="N26" s="11">
        <f>RANK(M26,$M$8:$M$663,0)</f>
        <v>134</v>
      </c>
      <c r="O26" s="33"/>
      <c r="P26" s="33">
        <f>MIN(($Y$4-A26+1)/$X$3*100,100)</f>
        <v>93.02325581395348</v>
      </c>
      <c r="Q26" s="33">
        <f>MIN(($AA$4-A26+1)/$Z$3*100,100)</f>
        <v>100</v>
      </c>
      <c r="R26" s="27">
        <f>MAX($AE$4-A26+1)</f>
        <v>377</v>
      </c>
      <c r="S26" s="27">
        <f>(2*$AO$3)-2*(A26-1)</f>
        <v>1276</v>
      </c>
      <c r="T26" s="22" t="s">
        <v>44</v>
      </c>
    </row>
    <row r="27" spans="1:20" ht="12.75">
      <c r="A27" s="27">
        <f>RANK(G27,$G$8:$G$663,0)</f>
        <v>20</v>
      </c>
      <c r="B27" s="28" t="s">
        <v>83</v>
      </c>
      <c r="C27" s="29" t="s">
        <v>23</v>
      </c>
      <c r="D27" s="29" t="s">
        <v>5</v>
      </c>
      <c r="E27" s="29" t="s">
        <v>84</v>
      </c>
      <c r="F27" s="29" t="s">
        <v>43</v>
      </c>
      <c r="G27" s="30">
        <v>2803</v>
      </c>
      <c r="H27" s="31">
        <f>G27-$G$7</f>
        <v>-171</v>
      </c>
      <c r="I27" s="32">
        <v>984</v>
      </c>
      <c r="J27" s="11">
        <f>RANK(I27,$I$8:$I$663,0)</f>
        <v>50</v>
      </c>
      <c r="K27" s="32">
        <v>887</v>
      </c>
      <c r="L27" s="11">
        <f>RANK(K27,$K$8:$K$663,0)</f>
        <v>36</v>
      </c>
      <c r="M27" s="32">
        <v>932</v>
      </c>
      <c r="N27" s="11">
        <f>RANK(M27,$M$8:$M$663,0)</f>
        <v>40</v>
      </c>
      <c r="O27" s="33"/>
      <c r="P27" s="33">
        <f>MIN(($Y$4-A27+1)/$X$3*100,100)</f>
        <v>90.69767441860465</v>
      </c>
      <c r="Q27" s="33">
        <f>MIN(($AA$4-A27+1)/$Z$3*100,100)</f>
        <v>100</v>
      </c>
      <c r="R27" s="27">
        <f>MAX($AE$4-A27+1)</f>
        <v>376</v>
      </c>
      <c r="S27" s="27">
        <f>(2*$AO$3)-2*(A27-1)</f>
        <v>1274</v>
      </c>
      <c r="T27" s="22" t="s">
        <v>47</v>
      </c>
    </row>
    <row r="28" spans="1:20" ht="12.75">
      <c r="A28" s="27">
        <f>RANK(G28,$G$8:$G$663,0)</f>
        <v>21</v>
      </c>
      <c r="B28" s="28" t="s">
        <v>85</v>
      </c>
      <c r="C28" s="29" t="s">
        <v>23</v>
      </c>
      <c r="D28" s="29" t="s">
        <v>3</v>
      </c>
      <c r="E28" s="29" t="s">
        <v>86</v>
      </c>
      <c r="F28" s="29" t="s">
        <v>43</v>
      </c>
      <c r="G28" s="30">
        <v>2802</v>
      </c>
      <c r="H28" s="31">
        <f>G28-$G$7</f>
        <v>-172</v>
      </c>
      <c r="I28" s="32">
        <v>995</v>
      </c>
      <c r="J28" s="11">
        <f>RANK(I28,$I$8:$I$663,0)</f>
        <v>36</v>
      </c>
      <c r="K28" s="32">
        <v>836</v>
      </c>
      <c r="L28" s="11">
        <f>RANK(K28,$K$8:$K$663,0)</f>
        <v>92</v>
      </c>
      <c r="M28" s="32">
        <v>971</v>
      </c>
      <c r="N28" s="11">
        <f>RANK(M28,$M$8:$M$663,0)</f>
        <v>1</v>
      </c>
      <c r="O28" s="33"/>
      <c r="P28" s="33">
        <f>MIN(($Y$4-A28+1)/$X$3*100,100)</f>
        <v>88.37209302325581</v>
      </c>
      <c r="Q28" s="33">
        <f>MIN(($AA$4-A28+1)/$Z$3*100,100)</f>
        <v>100</v>
      </c>
      <c r="R28" s="27">
        <f>MAX($AE$4-A28+1)</f>
        <v>375</v>
      </c>
      <c r="S28" s="27">
        <f>(2*$AO$3)-2*(A28-1)</f>
        <v>1272</v>
      </c>
      <c r="T28" s="22" t="s">
        <v>47</v>
      </c>
    </row>
    <row r="29" spans="1:20" ht="12.75">
      <c r="A29" s="27">
        <f>RANK(G29,$G$8:$G$663,0)</f>
        <v>22</v>
      </c>
      <c r="B29" s="28" t="s">
        <v>87</v>
      </c>
      <c r="C29" s="29" t="s">
        <v>61</v>
      </c>
      <c r="D29" s="29" t="s">
        <v>3</v>
      </c>
      <c r="E29" s="29" t="s">
        <v>88</v>
      </c>
      <c r="F29" s="29" t="s">
        <v>43</v>
      </c>
      <c r="G29" s="30">
        <v>2801</v>
      </c>
      <c r="H29" s="31">
        <f>G29-$G$7</f>
        <v>-173</v>
      </c>
      <c r="I29" s="32">
        <v>986</v>
      </c>
      <c r="J29" s="11">
        <f>RANK(I29,$I$8:$I$663,0)</f>
        <v>47</v>
      </c>
      <c r="K29" s="32">
        <v>859</v>
      </c>
      <c r="L29" s="11">
        <f>RANK(K29,$K$8:$K$663,0)</f>
        <v>67</v>
      </c>
      <c r="M29" s="32">
        <v>956</v>
      </c>
      <c r="N29" s="11">
        <f>RANK(M29,$M$8:$M$663,0)</f>
        <v>4</v>
      </c>
      <c r="O29" s="33"/>
      <c r="P29" s="33">
        <f>MIN(($Y$4-A29+1)/$X$3*100,100)</f>
        <v>86.04651162790698</v>
      </c>
      <c r="Q29" s="33">
        <f>MIN(($AA$4-A29+1)/$Z$3*100,100)</f>
        <v>100</v>
      </c>
      <c r="R29" s="27">
        <f>MAX($AE$4-A29+1)</f>
        <v>374</v>
      </c>
      <c r="S29" s="27">
        <f>(2*$AO$3)-2*(A29-1)</f>
        <v>1270</v>
      </c>
      <c r="T29" s="22" t="s">
        <v>47</v>
      </c>
    </row>
    <row r="30" spans="1:20" ht="12.75">
      <c r="A30" s="27">
        <f>RANK(G30,$G$8:$G$663,0)</f>
        <v>23</v>
      </c>
      <c r="B30" s="28" t="s">
        <v>89</v>
      </c>
      <c r="C30" s="29" t="s">
        <v>23</v>
      </c>
      <c r="D30" s="29" t="s">
        <v>4</v>
      </c>
      <c r="E30" s="29" t="s">
        <v>90</v>
      </c>
      <c r="F30" s="29" t="s">
        <v>43</v>
      </c>
      <c r="G30" s="30">
        <v>2795</v>
      </c>
      <c r="H30" s="31">
        <f>G30-$G$7</f>
        <v>-179</v>
      </c>
      <c r="I30" s="32">
        <v>1010</v>
      </c>
      <c r="J30" s="11">
        <f>RANK(I30,$I$8:$I$663,0)</f>
        <v>16</v>
      </c>
      <c r="K30" s="32">
        <v>890</v>
      </c>
      <c r="L30" s="11">
        <f>RANK(K30,$K$8:$K$663,0)</f>
        <v>35</v>
      </c>
      <c r="M30" s="32">
        <v>895</v>
      </c>
      <c r="N30" s="11">
        <f>RANK(M30,$M$8:$M$663,0)</f>
        <v>99</v>
      </c>
      <c r="O30" s="33"/>
      <c r="P30" s="33">
        <f>MIN(($Y$4-A30+1)/$X$3*100,100)</f>
        <v>83.72093023255815</v>
      </c>
      <c r="Q30" s="33">
        <f>MIN(($AA$4-A30+1)/$Z$3*100,100)</f>
        <v>100</v>
      </c>
      <c r="R30" s="27">
        <f>MAX($AE$4-A30+1)</f>
        <v>373</v>
      </c>
      <c r="S30" s="27">
        <f>(2*$AO$3)-2*(A30-1)</f>
        <v>1268</v>
      </c>
      <c r="T30" s="22" t="s">
        <v>44</v>
      </c>
    </row>
    <row r="31" spans="1:20" ht="12.75">
      <c r="A31" s="27">
        <f>RANK(G31,$G$8:$G$663,0)</f>
        <v>24</v>
      </c>
      <c r="B31" s="28" t="s">
        <v>91</v>
      </c>
      <c r="C31" s="29" t="s">
        <v>23</v>
      </c>
      <c r="D31" s="29" t="s">
        <v>5</v>
      </c>
      <c r="E31" s="29" t="s">
        <v>92</v>
      </c>
      <c r="F31" s="29" t="s">
        <v>43</v>
      </c>
      <c r="G31" s="30">
        <v>2794</v>
      </c>
      <c r="H31" s="31">
        <f>G31-$G$7</f>
        <v>-180</v>
      </c>
      <c r="I31" s="32">
        <v>942</v>
      </c>
      <c r="J31" s="11">
        <f>RANK(I31,$I$8:$I$663,0)</f>
        <v>104</v>
      </c>
      <c r="K31" s="32">
        <v>922</v>
      </c>
      <c r="L31" s="11">
        <f>RANK(K31,$K$8:$K$663,0)</f>
        <v>10</v>
      </c>
      <c r="M31" s="32">
        <v>930</v>
      </c>
      <c r="N31" s="11">
        <f>RANK(M31,$M$8:$M$663,0)</f>
        <v>43</v>
      </c>
      <c r="O31" s="33"/>
      <c r="P31" s="33">
        <f>MIN(($Y$4-A31+1)/$X$3*100,100)</f>
        <v>81.3953488372093</v>
      </c>
      <c r="Q31" s="33">
        <f>MIN(($AA$4-A31+1)/$Z$3*100,100)</f>
        <v>100</v>
      </c>
      <c r="R31" s="27">
        <f>MAX($AE$4-A31+1)</f>
        <v>372</v>
      </c>
      <c r="S31" s="27">
        <f>(2*$AO$3)-2*(A31-1)</f>
        <v>1266</v>
      </c>
      <c r="T31" s="22" t="s">
        <v>47</v>
      </c>
    </row>
    <row r="32" spans="1:20" ht="12.75">
      <c r="A32" s="27">
        <f>RANK(G32,$G$8:$G$663,0)</f>
        <v>25</v>
      </c>
      <c r="B32" s="28" t="s">
        <v>93</v>
      </c>
      <c r="C32" s="29" t="s">
        <v>23</v>
      </c>
      <c r="D32" s="29" t="s">
        <v>4</v>
      </c>
      <c r="E32" s="29" t="s">
        <v>49</v>
      </c>
      <c r="F32" s="29" t="s">
        <v>43</v>
      </c>
      <c r="G32" s="30">
        <v>2789</v>
      </c>
      <c r="H32" s="31">
        <f>G32-$G$7</f>
        <v>-185</v>
      </c>
      <c r="I32" s="32">
        <v>1001</v>
      </c>
      <c r="J32" s="11">
        <f>RANK(I32,$I$8:$I$663,0)</f>
        <v>23</v>
      </c>
      <c r="K32" s="32">
        <v>832</v>
      </c>
      <c r="L32" s="11">
        <f>RANK(K32,$K$8:$K$663,0)</f>
        <v>96</v>
      </c>
      <c r="M32" s="32">
        <v>956</v>
      </c>
      <c r="N32" s="11">
        <f>RANK(M32,$M$8:$M$663,0)</f>
        <v>4</v>
      </c>
      <c r="O32" s="33"/>
      <c r="P32" s="33">
        <f>MIN(($Y$4-A32+1)/$X$3*100,100)</f>
        <v>79.06976744186046</v>
      </c>
      <c r="Q32" s="33">
        <f>MIN(($AA$4-A32+1)/$Z$3*100,100)</f>
        <v>100</v>
      </c>
      <c r="R32" s="27">
        <f>MAX($AE$4-A32+1)</f>
        <v>371</v>
      </c>
      <c r="S32" s="27">
        <f>(2*$AO$3)-2*(A32-1)</f>
        <v>1264</v>
      </c>
      <c r="T32" s="22" t="s">
        <v>47</v>
      </c>
    </row>
    <row r="33" spans="1:20" ht="12.75">
      <c r="A33" s="27">
        <f>RANK(G33,$G$8:$G$663,0)</f>
        <v>25</v>
      </c>
      <c r="B33" s="28" t="s">
        <v>94</v>
      </c>
      <c r="C33" s="29" t="s">
        <v>61</v>
      </c>
      <c r="D33" s="29" t="s">
        <v>5</v>
      </c>
      <c r="E33" s="29" t="s">
        <v>95</v>
      </c>
      <c r="F33" s="29" t="s">
        <v>43</v>
      </c>
      <c r="G33" s="30">
        <v>2789</v>
      </c>
      <c r="H33" s="31">
        <f>G33-$G$7</f>
        <v>-185</v>
      </c>
      <c r="I33" s="32">
        <v>972</v>
      </c>
      <c r="J33" s="11">
        <f>RANK(I33,$I$8:$I$663,0)</f>
        <v>63</v>
      </c>
      <c r="K33" s="32">
        <v>898</v>
      </c>
      <c r="L33" s="11">
        <f>RANK(K33,$K$8:$K$663,0)</f>
        <v>26</v>
      </c>
      <c r="M33" s="32">
        <v>919</v>
      </c>
      <c r="N33" s="11">
        <f>RANK(M33,$M$8:$M$663,0)</f>
        <v>60</v>
      </c>
      <c r="O33" s="33"/>
      <c r="P33" s="33">
        <f>MIN(($Y$4-A33+1)/$X$3*100,100)</f>
        <v>79.06976744186046</v>
      </c>
      <c r="Q33" s="33">
        <f>MIN(($AA$4-A33+1)/$Z$3*100,100)</f>
        <v>100</v>
      </c>
      <c r="R33" s="27">
        <f>MAX($AE$4-A33+1)</f>
        <v>371</v>
      </c>
      <c r="S33" s="27">
        <f>(2*$AO$3)-2*(A33-1)</f>
        <v>1264</v>
      </c>
      <c r="T33" s="22" t="s">
        <v>47</v>
      </c>
    </row>
    <row r="34" spans="1:20" ht="12.75">
      <c r="A34" s="27">
        <f>RANK(G34,$G$8:$G$663,0)</f>
        <v>27</v>
      </c>
      <c r="B34" s="28" t="s">
        <v>96</v>
      </c>
      <c r="C34" s="29" t="s">
        <v>23</v>
      </c>
      <c r="D34" s="29" t="s">
        <v>1</v>
      </c>
      <c r="E34" s="29" t="s">
        <v>97</v>
      </c>
      <c r="F34" s="29" t="s">
        <v>43</v>
      </c>
      <c r="G34" s="30">
        <v>2788</v>
      </c>
      <c r="H34" s="31">
        <f>G34-$G$7</f>
        <v>-186</v>
      </c>
      <c r="I34" s="32">
        <v>1011</v>
      </c>
      <c r="J34" s="11">
        <f>RANK(I34,$I$8:$I$663,0)</f>
        <v>15</v>
      </c>
      <c r="K34" s="32">
        <v>828</v>
      </c>
      <c r="L34" s="11">
        <f>RANK(K34,$K$8:$K$663,0)</f>
        <v>102</v>
      </c>
      <c r="M34" s="32">
        <v>949</v>
      </c>
      <c r="N34" s="11">
        <f>RANK(M34,$M$8:$M$663,0)</f>
        <v>19</v>
      </c>
      <c r="O34" s="33"/>
      <c r="P34" s="33">
        <f>MIN(($Y$4-A34+1)/$X$3*100,100)</f>
        <v>74.4186046511628</v>
      </c>
      <c r="Q34" s="33">
        <f>MIN(($AA$4-A34+1)/$Z$3*100,100)</f>
        <v>100</v>
      </c>
      <c r="R34" s="27">
        <f>MAX($AE$4-A34+1)</f>
        <v>369</v>
      </c>
      <c r="S34" s="27">
        <f>(2*$AO$3)-2*(A34-1)</f>
        <v>1260</v>
      </c>
      <c r="T34" s="22" t="s">
        <v>47</v>
      </c>
    </row>
    <row r="35" spans="1:20" ht="12.75">
      <c r="A35" s="27">
        <f>RANK(G35,$G$8:$G$663,0)</f>
        <v>27</v>
      </c>
      <c r="B35" s="28" t="s">
        <v>98</v>
      </c>
      <c r="C35" s="29" t="s">
        <v>61</v>
      </c>
      <c r="D35" s="29" t="s">
        <v>5</v>
      </c>
      <c r="E35" s="29" t="s">
        <v>99</v>
      </c>
      <c r="F35" s="29" t="s">
        <v>43</v>
      </c>
      <c r="G35" s="30">
        <v>2788</v>
      </c>
      <c r="H35" s="31">
        <f>G35-$G$7</f>
        <v>-186</v>
      </c>
      <c r="I35" s="32">
        <v>966</v>
      </c>
      <c r="J35" s="11">
        <f>RANK(I35,$I$8:$I$663,0)</f>
        <v>71</v>
      </c>
      <c r="K35" s="32">
        <v>900</v>
      </c>
      <c r="L35" s="11">
        <f>RANK(K35,$K$8:$K$663,0)</f>
        <v>24</v>
      </c>
      <c r="M35" s="32">
        <v>922</v>
      </c>
      <c r="N35" s="11">
        <f>RANK(M35,$M$8:$M$663,0)</f>
        <v>54</v>
      </c>
      <c r="O35" s="33"/>
      <c r="P35" s="33">
        <f>MIN(($Y$4-A35+1)/$X$3*100,100)</f>
        <v>74.4186046511628</v>
      </c>
      <c r="Q35" s="33">
        <f>MIN(($AA$4-A35+1)/$Z$3*100,100)</f>
        <v>100</v>
      </c>
      <c r="R35" s="27">
        <f>MAX($AE$4-A35+1)</f>
        <v>369</v>
      </c>
      <c r="S35" s="27">
        <f>(2*$AO$3)-2*(A35-1)</f>
        <v>1260</v>
      </c>
      <c r="T35" s="22" t="s">
        <v>47</v>
      </c>
    </row>
    <row r="36" spans="1:20" ht="12.75">
      <c r="A36" s="27">
        <f>RANK(G36,$G$8:$G$663,0)</f>
        <v>29</v>
      </c>
      <c r="B36" s="28" t="s">
        <v>100</v>
      </c>
      <c r="C36" s="29" t="s">
        <v>23</v>
      </c>
      <c r="D36" s="29" t="s">
        <v>3</v>
      </c>
      <c r="E36" s="29" t="s">
        <v>101</v>
      </c>
      <c r="F36" s="29" t="s">
        <v>43</v>
      </c>
      <c r="G36" s="30">
        <v>2786</v>
      </c>
      <c r="H36" s="31">
        <f>G36-$G$7</f>
        <v>-188</v>
      </c>
      <c r="I36" s="32">
        <v>973</v>
      </c>
      <c r="J36" s="11">
        <f>RANK(I36,$I$8:$I$663,0)</f>
        <v>62</v>
      </c>
      <c r="K36" s="32">
        <v>891</v>
      </c>
      <c r="L36" s="11">
        <f>RANK(K36,$K$8:$K$663,0)</f>
        <v>32</v>
      </c>
      <c r="M36" s="32">
        <v>922</v>
      </c>
      <c r="N36" s="11">
        <f>RANK(M36,$M$8:$M$663,0)</f>
        <v>54</v>
      </c>
      <c r="O36" s="33"/>
      <c r="P36" s="33">
        <f>MIN(($Y$4-A36+1)/$X$3*100,100)</f>
        <v>69.76744186046511</v>
      </c>
      <c r="Q36" s="33">
        <f>MIN(($AA$4-A36+1)/$Z$3*100,100)</f>
        <v>100</v>
      </c>
      <c r="R36" s="27">
        <f>MAX($AE$4-A36+1)</f>
        <v>367</v>
      </c>
      <c r="S36" s="27">
        <f>(2*$AO$3)-2*(A36-1)</f>
        <v>1256</v>
      </c>
      <c r="T36" s="22" t="s">
        <v>73</v>
      </c>
    </row>
    <row r="37" spans="1:20" ht="12.75">
      <c r="A37" s="27">
        <f>RANK(G37,$G$8:$G$663,0)</f>
        <v>30</v>
      </c>
      <c r="B37" s="28" t="s">
        <v>102</v>
      </c>
      <c r="C37" s="29" t="s">
        <v>23</v>
      </c>
      <c r="D37" s="29" t="s">
        <v>1</v>
      </c>
      <c r="E37" s="29" t="s">
        <v>51</v>
      </c>
      <c r="F37" s="29" t="s">
        <v>43</v>
      </c>
      <c r="G37" s="30">
        <v>2781</v>
      </c>
      <c r="H37" s="31">
        <f>G37-$G$7</f>
        <v>-193</v>
      </c>
      <c r="I37" s="32">
        <v>1026</v>
      </c>
      <c r="J37" s="11">
        <f>RANK(I37,$I$8:$I$663,0)</f>
        <v>4</v>
      </c>
      <c r="K37" s="32">
        <v>833</v>
      </c>
      <c r="L37" s="11">
        <f>RANK(K37,$K$8:$K$663,0)</f>
        <v>94</v>
      </c>
      <c r="M37" s="32">
        <v>922</v>
      </c>
      <c r="N37" s="11">
        <f>RANK(M37,$M$8:$M$663,0)</f>
        <v>54</v>
      </c>
      <c r="O37" s="33"/>
      <c r="P37" s="33">
        <f>MIN(($Y$4-A37+1)/$X$3*100,100)</f>
        <v>67.44186046511628</v>
      </c>
      <c r="Q37" s="33">
        <f>MIN(($AA$4-A37+1)/$Z$3*100,100)</f>
        <v>100</v>
      </c>
      <c r="R37" s="27">
        <f>MAX($AE$4-A37+1)</f>
        <v>366</v>
      </c>
      <c r="S37" s="27">
        <f>(2*$AO$3)-2*(A37-1)</f>
        <v>1254</v>
      </c>
      <c r="T37" s="22" t="s">
        <v>44</v>
      </c>
    </row>
    <row r="38" spans="1:20" ht="12.75">
      <c r="A38" s="27">
        <f>RANK(G38,$G$8:$G$663,0)</f>
        <v>30</v>
      </c>
      <c r="B38" s="28" t="s">
        <v>103</v>
      </c>
      <c r="C38" s="29" t="s">
        <v>23</v>
      </c>
      <c r="D38" s="29" t="s">
        <v>2</v>
      </c>
      <c r="E38" s="29" t="s">
        <v>104</v>
      </c>
      <c r="F38" s="29" t="s">
        <v>43</v>
      </c>
      <c r="G38" s="30">
        <v>2781</v>
      </c>
      <c r="H38" s="31">
        <f>G38-$G$7</f>
        <v>-193</v>
      </c>
      <c r="I38" s="32">
        <v>997</v>
      </c>
      <c r="J38" s="11">
        <f>RANK(I38,$I$8:$I$663,0)</f>
        <v>30</v>
      </c>
      <c r="K38" s="32">
        <v>874</v>
      </c>
      <c r="L38" s="11">
        <f>RANK(K38,$K$8:$K$663,0)</f>
        <v>48</v>
      </c>
      <c r="M38" s="32">
        <v>910</v>
      </c>
      <c r="N38" s="11">
        <f>RANK(M38,$M$8:$M$663,0)</f>
        <v>67</v>
      </c>
      <c r="O38" s="33"/>
      <c r="P38" s="33">
        <f>MIN(($Y$4-A38+1)/$X$3*100,100)</f>
        <v>67.44186046511628</v>
      </c>
      <c r="Q38" s="33">
        <f>MIN(($AA$4-A38+1)/$Z$3*100,100)</f>
        <v>100</v>
      </c>
      <c r="R38" s="27">
        <f>MAX($AE$4-A38+1)</f>
        <v>366</v>
      </c>
      <c r="S38" s="27">
        <f>(2*$AO$3)-2*(A38-1)</f>
        <v>1254</v>
      </c>
      <c r="T38" s="22" t="s">
        <v>73</v>
      </c>
    </row>
    <row r="39" spans="1:20" ht="12.75">
      <c r="A39" s="27">
        <f>RANK(G39,$G$8:$G$663,0)</f>
        <v>32</v>
      </c>
      <c r="B39" s="28" t="s">
        <v>105</v>
      </c>
      <c r="C39" s="29" t="s">
        <v>61</v>
      </c>
      <c r="D39" s="29" t="s">
        <v>4</v>
      </c>
      <c r="E39" s="29" t="s">
        <v>106</v>
      </c>
      <c r="F39" s="29" t="s">
        <v>43</v>
      </c>
      <c r="G39" s="30">
        <v>2776</v>
      </c>
      <c r="H39" s="31">
        <f>G39-$G$7</f>
        <v>-198</v>
      </c>
      <c r="I39" s="32">
        <v>978</v>
      </c>
      <c r="J39" s="11">
        <f>RANK(I39,$I$8:$I$663,0)</f>
        <v>58</v>
      </c>
      <c r="K39" s="32">
        <v>844</v>
      </c>
      <c r="L39" s="11">
        <f>RANK(K39,$K$8:$K$663,0)</f>
        <v>84</v>
      </c>
      <c r="M39" s="32">
        <v>954</v>
      </c>
      <c r="N39" s="11">
        <f>RANK(M39,$M$8:$M$663,0)</f>
        <v>6</v>
      </c>
      <c r="O39" s="33"/>
      <c r="P39" s="33">
        <f>MIN(($Y$4-A39+1)/$X$3*100,100)</f>
        <v>62.7906976744186</v>
      </c>
      <c r="Q39" s="33">
        <f>MIN(($AA$4-A39+1)/$Z$3*100,100)</f>
        <v>100</v>
      </c>
      <c r="R39" s="27">
        <f>MAX($AE$4-A39+1)</f>
        <v>364</v>
      </c>
      <c r="S39" s="27">
        <f>(2*$AO$3)-2*(A39-1)</f>
        <v>1250</v>
      </c>
      <c r="T39" s="22" t="s">
        <v>47</v>
      </c>
    </row>
    <row r="40" spans="1:20" ht="12.75">
      <c r="A40" s="27">
        <f>RANK(G40,$G$8:$G$663,0)</f>
        <v>33</v>
      </c>
      <c r="B40" s="28" t="s">
        <v>107</v>
      </c>
      <c r="C40" s="29" t="s">
        <v>23</v>
      </c>
      <c r="D40" s="29" t="s">
        <v>3</v>
      </c>
      <c r="E40" s="29" t="s">
        <v>90</v>
      </c>
      <c r="F40" s="29" t="s">
        <v>43</v>
      </c>
      <c r="G40" s="30">
        <v>2773</v>
      </c>
      <c r="H40" s="31">
        <f>G40-$G$7</f>
        <v>-201</v>
      </c>
      <c r="I40" s="32">
        <v>1012</v>
      </c>
      <c r="J40" s="11">
        <f>RANK(I40,$I$8:$I$663,0)</f>
        <v>14</v>
      </c>
      <c r="K40" s="32">
        <v>856</v>
      </c>
      <c r="L40" s="11">
        <f>RANK(K40,$K$8:$K$663,0)</f>
        <v>73</v>
      </c>
      <c r="M40" s="32">
        <v>905</v>
      </c>
      <c r="N40" s="11">
        <f>RANK(M40,$M$8:$M$663,0)</f>
        <v>74</v>
      </c>
      <c r="O40" s="33"/>
      <c r="P40" s="33">
        <f>MIN(($Y$4-A40+1)/$X$3*100,100)</f>
        <v>60.46511627906976</v>
      </c>
      <c r="Q40" s="33">
        <f>MIN(($AA$4-A40+1)/$Z$3*100,100)</f>
        <v>100</v>
      </c>
      <c r="R40" s="27">
        <f>MAX($AE$4-A40+1)</f>
        <v>363</v>
      </c>
      <c r="S40" s="27">
        <f>(2*$AO$3)-2*(A40-1)</f>
        <v>1248</v>
      </c>
      <c r="T40" s="22" t="s">
        <v>44</v>
      </c>
    </row>
    <row r="41" spans="1:20" ht="12.75">
      <c r="A41" s="27">
        <f>RANK(G41,$G$8:$G$663,0)</f>
        <v>34</v>
      </c>
      <c r="B41" s="28" t="s">
        <v>108</v>
      </c>
      <c r="C41" s="29" t="s">
        <v>23</v>
      </c>
      <c r="D41" s="29" t="s">
        <v>3</v>
      </c>
      <c r="E41" s="29" t="s">
        <v>109</v>
      </c>
      <c r="F41" s="29" t="s">
        <v>43</v>
      </c>
      <c r="G41" s="30">
        <v>2771</v>
      </c>
      <c r="H41" s="31">
        <f>G41-$G$7</f>
        <v>-203</v>
      </c>
      <c r="I41" s="32">
        <v>1013</v>
      </c>
      <c r="J41" s="11">
        <f>RANK(I41,$I$8:$I$663,0)</f>
        <v>12</v>
      </c>
      <c r="K41" s="32">
        <v>858</v>
      </c>
      <c r="L41" s="11">
        <f>RANK(K41,$K$8:$K$663,0)</f>
        <v>71</v>
      </c>
      <c r="M41" s="32">
        <v>900</v>
      </c>
      <c r="N41" s="11">
        <f>RANK(M41,$M$8:$M$663,0)</f>
        <v>83</v>
      </c>
      <c r="O41" s="33"/>
      <c r="P41" s="33">
        <f>MIN(($Y$4-A41+1)/$X$3*100,100)</f>
        <v>58.139534883720934</v>
      </c>
      <c r="Q41" s="33">
        <f>MIN(($AA$4-A41+1)/$Z$3*100,100)</f>
        <v>100</v>
      </c>
      <c r="R41" s="27">
        <f>MAX($AE$4-A41+1)</f>
        <v>362</v>
      </c>
      <c r="S41" s="27">
        <f>(2*$AO$3)-2*(A41-1)</f>
        <v>1246</v>
      </c>
      <c r="T41" s="22" t="s">
        <v>47</v>
      </c>
    </row>
    <row r="42" spans="1:20" ht="12.75">
      <c r="A42" s="27">
        <f>RANK(G42,$G$8:$G$663,0)</f>
        <v>35</v>
      </c>
      <c r="B42" s="28" t="s">
        <v>110</v>
      </c>
      <c r="C42" s="29" t="s">
        <v>23</v>
      </c>
      <c r="D42" s="29" t="s">
        <v>5</v>
      </c>
      <c r="E42" s="29" t="s">
        <v>111</v>
      </c>
      <c r="F42" s="29" t="s">
        <v>43</v>
      </c>
      <c r="G42" s="30">
        <v>2768</v>
      </c>
      <c r="H42" s="31">
        <f>G42-$G$7</f>
        <v>-206</v>
      </c>
      <c r="I42" s="32">
        <v>990</v>
      </c>
      <c r="J42" s="11">
        <f>RANK(I42,$I$8:$I$663,0)</f>
        <v>44</v>
      </c>
      <c r="K42" s="32">
        <v>924</v>
      </c>
      <c r="L42" s="11">
        <f>RANK(K42,$K$8:$K$663,0)</f>
        <v>9</v>
      </c>
      <c r="M42" s="32">
        <v>854</v>
      </c>
      <c r="N42" s="11">
        <f>RANK(M42,$M$8:$M$663,0)</f>
        <v>238</v>
      </c>
      <c r="O42" s="33"/>
      <c r="P42" s="33">
        <f>MIN(($Y$4-A42+1)/$X$3*100,100)</f>
        <v>55.81395348837209</v>
      </c>
      <c r="Q42" s="33">
        <f>MIN(($AA$4-A42+1)/$Z$3*100,100)</f>
        <v>100</v>
      </c>
      <c r="R42" s="27">
        <f>MAX($AE$4-A42+1)</f>
        <v>361</v>
      </c>
      <c r="S42" s="27">
        <f>(2*$AO$3)-2*(A42-1)</f>
        <v>1244</v>
      </c>
      <c r="T42" s="22" t="s">
        <v>47</v>
      </c>
    </row>
    <row r="43" spans="1:20" ht="12.75">
      <c r="A43" s="27">
        <f>RANK(G43,$G$8:$G$663,0)</f>
        <v>36</v>
      </c>
      <c r="B43" s="28" t="s">
        <v>112</v>
      </c>
      <c r="C43" s="29" t="s">
        <v>113</v>
      </c>
      <c r="D43" s="29" t="s">
        <v>4</v>
      </c>
      <c r="E43" s="29" t="s">
        <v>104</v>
      </c>
      <c r="F43" s="29" t="s">
        <v>43</v>
      </c>
      <c r="G43" s="30">
        <v>2767</v>
      </c>
      <c r="H43" s="31">
        <f>G43-$G$7</f>
        <v>-207</v>
      </c>
      <c r="I43" s="32">
        <v>998</v>
      </c>
      <c r="J43" s="11">
        <f>RANK(I43,$I$8:$I$663,0)</f>
        <v>27</v>
      </c>
      <c r="K43" s="32">
        <v>873</v>
      </c>
      <c r="L43" s="11">
        <f>RANK(K43,$K$8:$K$663,0)</f>
        <v>51</v>
      </c>
      <c r="M43" s="32">
        <v>896</v>
      </c>
      <c r="N43" s="11">
        <f>RANK(M43,$M$8:$M$663,0)</f>
        <v>97</v>
      </c>
      <c r="O43" s="33"/>
      <c r="P43" s="33">
        <f>MIN(($Y$4-A43+1)/$X$3*100,100)</f>
        <v>53.48837209302325</v>
      </c>
      <c r="Q43" s="33">
        <f>MIN(($AA$4-A43+1)/$Z$3*100,100)</f>
        <v>100</v>
      </c>
      <c r="R43" s="27">
        <f>MAX($AE$4-A43+1)</f>
        <v>360</v>
      </c>
      <c r="S43" s="27">
        <f>(2*$AO$3)-2*(A43-1)</f>
        <v>1242</v>
      </c>
      <c r="T43" s="22" t="s">
        <v>73</v>
      </c>
    </row>
    <row r="44" spans="1:20" ht="12.75">
      <c r="A44" s="27">
        <f>RANK(G44,$G$8:$G$663,0)</f>
        <v>36</v>
      </c>
      <c r="B44" s="28" t="s">
        <v>114</v>
      </c>
      <c r="C44" s="29" t="s">
        <v>23</v>
      </c>
      <c r="D44" s="29" t="s">
        <v>3</v>
      </c>
      <c r="E44" s="29" t="s">
        <v>115</v>
      </c>
      <c r="F44" s="29" t="s">
        <v>43</v>
      </c>
      <c r="G44" s="30">
        <v>2767</v>
      </c>
      <c r="H44" s="31">
        <f>G44-$G$7</f>
        <v>-207</v>
      </c>
      <c r="I44" s="32">
        <v>921</v>
      </c>
      <c r="J44" s="11">
        <f>RANK(I44,$I$8:$I$663,0)</f>
        <v>140</v>
      </c>
      <c r="K44" s="32">
        <v>884</v>
      </c>
      <c r="L44" s="11">
        <f>RANK(K44,$K$8:$K$663,0)</f>
        <v>39</v>
      </c>
      <c r="M44" s="32">
        <v>962</v>
      </c>
      <c r="N44" s="11">
        <f>RANK(M44,$M$8:$M$663,0)</f>
        <v>2</v>
      </c>
      <c r="O44" s="33"/>
      <c r="P44" s="33">
        <f>MIN(($Y$4-A44+1)/$X$3*100,100)</f>
        <v>53.48837209302325</v>
      </c>
      <c r="Q44" s="33">
        <f>MIN(($AA$4-A44+1)/$Z$3*100,100)</f>
        <v>100</v>
      </c>
      <c r="R44" s="27">
        <f>MAX($AE$4-A44+1)</f>
        <v>360</v>
      </c>
      <c r="S44" s="27">
        <f>(2*$AO$3)-2*(A44-1)</f>
        <v>1242</v>
      </c>
      <c r="T44" s="22" t="s">
        <v>47</v>
      </c>
    </row>
    <row r="45" spans="1:20" ht="12.75">
      <c r="A45" s="27">
        <f>RANK(G45,$G$8:$G$663,0)</f>
        <v>38</v>
      </c>
      <c r="B45" s="28" t="s">
        <v>116</v>
      </c>
      <c r="C45" s="29" t="s">
        <v>23</v>
      </c>
      <c r="D45" s="29" t="s">
        <v>5</v>
      </c>
      <c r="E45" s="29" t="s">
        <v>95</v>
      </c>
      <c r="F45" s="29" t="s">
        <v>43</v>
      </c>
      <c r="G45" s="30">
        <v>2760</v>
      </c>
      <c r="H45" s="31">
        <f>G45-$G$7</f>
        <v>-214</v>
      </c>
      <c r="I45" s="32">
        <v>966</v>
      </c>
      <c r="J45" s="11">
        <f>RANK(I45,$I$8:$I$663,0)</f>
        <v>71</v>
      </c>
      <c r="K45" s="32">
        <v>920</v>
      </c>
      <c r="L45" s="11">
        <f>RANK(K45,$K$8:$K$663,0)</f>
        <v>12</v>
      </c>
      <c r="M45" s="32">
        <v>874</v>
      </c>
      <c r="N45" s="11">
        <f>RANK(M45,$M$8:$M$663,0)</f>
        <v>161</v>
      </c>
      <c r="O45" s="33"/>
      <c r="P45" s="33">
        <f>MIN(($Y$4-A45+1)/$X$3*100,100)</f>
        <v>48.837209302325576</v>
      </c>
      <c r="Q45" s="33">
        <f>MIN(($AA$4-A45+1)/$Z$3*100,100)</f>
        <v>100</v>
      </c>
      <c r="R45" s="27">
        <f>MAX($AE$4-A45+1)</f>
        <v>358</v>
      </c>
      <c r="S45" s="27">
        <f>(2*$AO$3)-2*(A45-1)</f>
        <v>1238</v>
      </c>
      <c r="T45" s="22" t="s">
        <v>47</v>
      </c>
    </row>
    <row r="46" spans="1:20" ht="12.75">
      <c r="A46" s="27">
        <f>RANK(G46,$G$8:$G$663,0)</f>
        <v>39</v>
      </c>
      <c r="B46" s="28" t="s">
        <v>117</v>
      </c>
      <c r="C46" s="29" t="s">
        <v>23</v>
      </c>
      <c r="D46" s="29" t="s">
        <v>4</v>
      </c>
      <c r="E46" s="29" t="s">
        <v>72</v>
      </c>
      <c r="F46" s="29" t="s">
        <v>43</v>
      </c>
      <c r="G46" s="30">
        <v>2756</v>
      </c>
      <c r="H46" s="31">
        <f>G46-$G$7</f>
        <v>-218</v>
      </c>
      <c r="I46" s="32">
        <v>982</v>
      </c>
      <c r="J46" s="11">
        <f>RANK(I46,$I$8:$I$663,0)</f>
        <v>54</v>
      </c>
      <c r="K46" s="32">
        <v>883</v>
      </c>
      <c r="L46" s="11">
        <f>RANK(K46,$K$8:$K$663,0)</f>
        <v>42</v>
      </c>
      <c r="M46" s="32">
        <v>891</v>
      </c>
      <c r="N46" s="11">
        <f>RANK(M46,$M$8:$M$663,0)</f>
        <v>112</v>
      </c>
      <c r="O46" s="33"/>
      <c r="P46" s="33">
        <f>MIN(($Y$4-A46+1)/$X$3*100,100)</f>
        <v>46.51162790697674</v>
      </c>
      <c r="Q46" s="33">
        <f>MIN(($AA$4-A46+1)/$Z$3*100,100)</f>
        <v>100</v>
      </c>
      <c r="R46" s="27">
        <f>MAX($AE$4-A46+1)</f>
        <v>357</v>
      </c>
      <c r="S46" s="27">
        <f>(2*$AO$3)-2*(A46-1)</f>
        <v>1236</v>
      </c>
      <c r="T46" s="22" t="s">
        <v>73</v>
      </c>
    </row>
    <row r="47" spans="1:20" ht="12.75">
      <c r="A47" s="27">
        <f>RANK(G47,$G$8:$G$663,0)</f>
        <v>40</v>
      </c>
      <c r="B47" s="23" t="s">
        <v>118</v>
      </c>
      <c r="C47" s="22" t="s">
        <v>61</v>
      </c>
      <c r="D47" s="22" t="s">
        <v>3</v>
      </c>
      <c r="E47" s="22" t="s">
        <v>119</v>
      </c>
      <c r="F47" s="22" t="s">
        <v>43</v>
      </c>
      <c r="G47" s="34">
        <v>2752</v>
      </c>
      <c r="H47" s="31">
        <f>G47-$G$7</f>
        <v>-222</v>
      </c>
      <c r="I47" s="35">
        <v>1013</v>
      </c>
      <c r="J47" s="11">
        <f>RANK(I47,$I$8:$I$663,0)</f>
        <v>12</v>
      </c>
      <c r="K47" s="35">
        <v>824</v>
      </c>
      <c r="L47" s="11">
        <f>RANK(K47,$K$8:$K$663,0)</f>
        <v>108</v>
      </c>
      <c r="M47" s="35">
        <v>915</v>
      </c>
      <c r="N47" s="11">
        <f>RANK(M47,$M$8:$M$663,0)</f>
        <v>63</v>
      </c>
      <c r="O47" s="33"/>
      <c r="P47" s="33">
        <f>MIN(($Y$4-A47+1)/$X$3*100,100)</f>
        <v>44.18604651162791</v>
      </c>
      <c r="Q47" s="33">
        <f>MIN(($AA$4-A47+1)/$Z$3*100,100)</f>
        <v>100</v>
      </c>
      <c r="R47" s="27">
        <f>MAX($AE$4-A47+1)</f>
        <v>356</v>
      </c>
      <c r="S47" s="27">
        <f>(2*$AO$3)-2*(A47-1)</f>
        <v>1234</v>
      </c>
      <c r="T47" s="22" t="s">
        <v>66</v>
      </c>
    </row>
    <row r="48" spans="1:20" ht="12.75">
      <c r="A48" s="27">
        <f>RANK(G48,$G$8:$G$663,0)</f>
        <v>41</v>
      </c>
      <c r="B48" s="23" t="s">
        <v>120</v>
      </c>
      <c r="C48" s="22" t="s">
        <v>23</v>
      </c>
      <c r="D48" s="22" t="s">
        <v>3</v>
      </c>
      <c r="E48" s="22" t="s">
        <v>121</v>
      </c>
      <c r="F48" s="22" t="s">
        <v>43</v>
      </c>
      <c r="G48" s="34">
        <v>2748</v>
      </c>
      <c r="H48" s="31">
        <f>G48-$G$7</f>
        <v>-226</v>
      </c>
      <c r="I48" s="35">
        <v>971</v>
      </c>
      <c r="J48" s="11">
        <f>RANK(I48,$I$8:$I$663,0)</f>
        <v>67</v>
      </c>
      <c r="K48" s="35">
        <v>903</v>
      </c>
      <c r="L48" s="11">
        <f>RANK(K48,$K$8:$K$663,0)</f>
        <v>23</v>
      </c>
      <c r="M48" s="35">
        <v>874</v>
      </c>
      <c r="N48" s="11">
        <f>RANK(M48,$M$8:$M$663,0)</f>
        <v>161</v>
      </c>
      <c r="O48" s="33"/>
      <c r="P48" s="33">
        <f>MIN(($Y$4-A48+1)/$X$3*100,100)</f>
        <v>41.86046511627907</v>
      </c>
      <c r="Q48" s="33">
        <f>MIN(($AA$4-A48+1)/$Z$3*100,100)</f>
        <v>100</v>
      </c>
      <c r="R48" s="27">
        <f>MAX($AE$4-A48+1)</f>
        <v>355</v>
      </c>
      <c r="S48" s="27">
        <f>(2*$AO$3)-2*(A48-1)</f>
        <v>1232</v>
      </c>
      <c r="T48" s="22" t="s">
        <v>66</v>
      </c>
    </row>
    <row r="49" spans="1:20" ht="12.75">
      <c r="A49" s="27">
        <f>RANK(G49,$G$8:$G$663,0)</f>
        <v>42</v>
      </c>
      <c r="B49" s="28" t="s">
        <v>122</v>
      </c>
      <c r="C49" s="29" t="s">
        <v>23</v>
      </c>
      <c r="D49" s="29" t="s">
        <v>2</v>
      </c>
      <c r="E49" s="29" t="s">
        <v>123</v>
      </c>
      <c r="F49" s="29" t="s">
        <v>43</v>
      </c>
      <c r="G49" s="30">
        <v>2747</v>
      </c>
      <c r="H49" s="31">
        <f>G49-$G$7</f>
        <v>-227</v>
      </c>
      <c r="I49" s="32">
        <v>923</v>
      </c>
      <c r="J49" s="11">
        <f>RANK(I49,$I$8:$I$663,0)</f>
        <v>133</v>
      </c>
      <c r="K49" s="32">
        <v>874</v>
      </c>
      <c r="L49" s="11">
        <f>RANK(K49,$K$8:$K$663,0)</f>
        <v>48</v>
      </c>
      <c r="M49" s="32">
        <v>950</v>
      </c>
      <c r="N49" s="11">
        <f>RANK(M49,$M$8:$M$663,0)</f>
        <v>15</v>
      </c>
      <c r="O49" s="33"/>
      <c r="P49" s="33">
        <f>MIN(($Y$4-A49+1)/$X$3*100,100)</f>
        <v>39.53488372093023</v>
      </c>
      <c r="Q49" s="33">
        <f>MIN(($AA$4-A49+1)/$Z$3*100,100)</f>
        <v>100</v>
      </c>
      <c r="R49" s="27">
        <f>MAX($AE$4-A49+1)</f>
        <v>354</v>
      </c>
      <c r="S49" s="27">
        <f>(2*$AO$3)-2*(A49-1)</f>
        <v>1230</v>
      </c>
      <c r="T49" s="22" t="s">
        <v>44</v>
      </c>
    </row>
    <row r="50" spans="1:20" ht="12.75">
      <c r="A50" s="27">
        <f>RANK(G50,$G$8:$G$663,0)</f>
        <v>42</v>
      </c>
      <c r="B50" s="28" t="s">
        <v>124</v>
      </c>
      <c r="C50" s="29" t="s">
        <v>61</v>
      </c>
      <c r="D50" s="29" t="s">
        <v>5</v>
      </c>
      <c r="E50" s="29" t="s">
        <v>111</v>
      </c>
      <c r="F50" s="29" t="s">
        <v>43</v>
      </c>
      <c r="G50" s="30">
        <v>2747</v>
      </c>
      <c r="H50" s="31">
        <f>G50-$G$7</f>
        <v>-227</v>
      </c>
      <c r="I50" s="32">
        <v>972</v>
      </c>
      <c r="J50" s="11">
        <f>RANK(I50,$I$8:$I$663,0)</f>
        <v>63</v>
      </c>
      <c r="K50" s="32">
        <v>824</v>
      </c>
      <c r="L50" s="11">
        <f>RANK(K50,$K$8:$K$663,0)</f>
        <v>108</v>
      </c>
      <c r="M50" s="32">
        <v>951</v>
      </c>
      <c r="N50" s="11">
        <f>RANK(M50,$M$8:$M$663,0)</f>
        <v>12</v>
      </c>
      <c r="O50" s="33"/>
      <c r="P50" s="33">
        <f>MIN(($Y$4-A50+1)/$X$3*100,100)</f>
        <v>39.53488372093023</v>
      </c>
      <c r="Q50" s="33">
        <f>MIN(($AA$4-A50+1)/$Z$3*100,100)</f>
        <v>100</v>
      </c>
      <c r="R50" s="27">
        <f>MAX($AE$4-A50+1)</f>
        <v>354</v>
      </c>
      <c r="S50" s="27">
        <f>(2*$AO$3)-2*(A50-1)</f>
        <v>1230</v>
      </c>
      <c r="T50" s="22" t="s">
        <v>47</v>
      </c>
    </row>
    <row r="51" spans="1:20" ht="12.75">
      <c r="A51" s="27">
        <f>RANK(G51,$G$8:$G$663,0)</f>
        <v>44</v>
      </c>
      <c r="B51" s="28" t="s">
        <v>125</v>
      </c>
      <c r="C51" s="29" t="s">
        <v>61</v>
      </c>
      <c r="D51" s="29" t="s">
        <v>5</v>
      </c>
      <c r="E51" s="29" t="s">
        <v>126</v>
      </c>
      <c r="F51" s="29" t="s">
        <v>43</v>
      </c>
      <c r="G51" s="30">
        <v>2744</v>
      </c>
      <c r="H51" s="31">
        <f>G51-$G$7</f>
        <v>-230</v>
      </c>
      <c r="I51" s="32">
        <v>998</v>
      </c>
      <c r="J51" s="11">
        <f>RANK(I51,$I$8:$I$663,0)</f>
        <v>27</v>
      </c>
      <c r="K51" s="32">
        <v>805</v>
      </c>
      <c r="L51" s="11">
        <f>RANK(K51,$K$8:$K$663,0)</f>
        <v>150</v>
      </c>
      <c r="M51" s="32">
        <v>941</v>
      </c>
      <c r="N51" s="11">
        <f>RANK(M51,$M$8:$M$663,0)</f>
        <v>29</v>
      </c>
      <c r="O51" s="33"/>
      <c r="P51" s="33">
        <f>MIN(($Y$4-A51+1)/$X$3*100,100)</f>
        <v>34.883720930232556</v>
      </c>
      <c r="Q51" s="33">
        <f>MIN(($AA$4-A51+1)/$Z$3*100,100)</f>
        <v>100</v>
      </c>
      <c r="R51" s="27">
        <f>MAX($AE$4-A51+1)</f>
        <v>352</v>
      </c>
      <c r="S51" s="27">
        <f>(2*$AO$3)-2*(A51-1)</f>
        <v>1226</v>
      </c>
      <c r="T51" s="22" t="s">
        <v>47</v>
      </c>
    </row>
    <row r="52" spans="1:20" ht="12.75">
      <c r="A52" s="27">
        <f>RANK(G52,$G$8:$G$663,0)</f>
        <v>45</v>
      </c>
      <c r="B52" s="28" t="s">
        <v>127</v>
      </c>
      <c r="C52" s="29" t="s">
        <v>61</v>
      </c>
      <c r="D52" s="29" t="s">
        <v>6</v>
      </c>
      <c r="E52" s="29" t="s">
        <v>128</v>
      </c>
      <c r="F52" s="29" t="s">
        <v>43</v>
      </c>
      <c r="G52" s="30">
        <v>2738</v>
      </c>
      <c r="H52" s="31">
        <f>G52-$G$7</f>
        <v>-236</v>
      </c>
      <c r="I52" s="32">
        <v>1004</v>
      </c>
      <c r="J52" s="11">
        <f>RANK(I52,$I$8:$I$663,0)</f>
        <v>19</v>
      </c>
      <c r="K52" s="32">
        <v>833</v>
      </c>
      <c r="L52" s="11">
        <f>RANK(K52,$K$8:$K$663,0)</f>
        <v>94</v>
      </c>
      <c r="M52" s="32">
        <v>901</v>
      </c>
      <c r="N52" s="11">
        <f>RANK(M52,$M$8:$M$663,0)</f>
        <v>81</v>
      </c>
      <c r="O52" s="33"/>
      <c r="P52" s="33">
        <f>MIN(($Y$4-A52+1)/$X$3*100,100)</f>
        <v>32.55813953488372</v>
      </c>
      <c r="Q52" s="33">
        <f>MIN(($AA$4-A52+1)/$Z$3*100,100)</f>
        <v>100</v>
      </c>
      <c r="R52" s="27">
        <f>MAX($AE$4-A52+1)</f>
        <v>351</v>
      </c>
      <c r="S52" s="27">
        <f>(2*$AO$3)-2*(A52-1)</f>
        <v>1224</v>
      </c>
      <c r="T52" s="22" t="s">
        <v>47</v>
      </c>
    </row>
    <row r="53" spans="1:20" ht="12.75">
      <c r="A53" s="27">
        <f>RANK(G53,$G$8:$G$663,0)</f>
        <v>46</v>
      </c>
      <c r="B53" s="23" t="s">
        <v>129</v>
      </c>
      <c r="C53" s="22" t="s">
        <v>113</v>
      </c>
      <c r="D53" s="22" t="s">
        <v>6</v>
      </c>
      <c r="E53" s="22" t="s">
        <v>130</v>
      </c>
      <c r="F53" s="22" t="s">
        <v>43</v>
      </c>
      <c r="G53" s="34">
        <v>2735</v>
      </c>
      <c r="H53" s="31">
        <f>G53-$G$7</f>
        <v>-239</v>
      </c>
      <c r="I53" s="35">
        <v>961</v>
      </c>
      <c r="J53" s="11">
        <f>RANK(I53,$I$8:$I$663,0)</f>
        <v>82</v>
      </c>
      <c r="K53" s="35">
        <v>877</v>
      </c>
      <c r="L53" s="11">
        <f>RANK(K53,$K$8:$K$663,0)</f>
        <v>45</v>
      </c>
      <c r="M53" s="35">
        <v>897</v>
      </c>
      <c r="N53" s="11">
        <f>RANK(M53,$M$8:$M$663,0)</f>
        <v>92</v>
      </c>
      <c r="O53" s="33"/>
      <c r="P53" s="33">
        <f>MIN(($Y$4-A53+1)/$X$3*100,100)</f>
        <v>30.23255813953488</v>
      </c>
      <c r="Q53" s="33">
        <f>MIN(($AA$4-A53+1)/$Z$3*100,100)</f>
        <v>100</v>
      </c>
      <c r="R53" s="27">
        <f>MAX($AE$4-A53+1)</f>
        <v>350</v>
      </c>
      <c r="S53" s="27">
        <f>(2*$AO$3)-2*(A53-1)</f>
        <v>1222</v>
      </c>
      <c r="T53" s="22" t="s">
        <v>66</v>
      </c>
    </row>
    <row r="54" spans="1:20" ht="12.75">
      <c r="A54" s="27">
        <f>RANK(G54,$G$8:$G$663,0)</f>
        <v>47</v>
      </c>
      <c r="B54" s="23" t="s">
        <v>131</v>
      </c>
      <c r="C54" s="22" t="s">
        <v>61</v>
      </c>
      <c r="D54" s="22" t="s">
        <v>5</v>
      </c>
      <c r="E54" s="22" t="s">
        <v>132</v>
      </c>
      <c r="F54" s="22" t="s">
        <v>43</v>
      </c>
      <c r="G54" s="34">
        <v>2733</v>
      </c>
      <c r="H54" s="31">
        <f>G54-$G$7</f>
        <v>-241</v>
      </c>
      <c r="I54" s="35">
        <v>990</v>
      </c>
      <c r="J54" s="11">
        <f>RANK(I54,$I$8:$I$663,0)</f>
        <v>44</v>
      </c>
      <c r="K54" s="35">
        <v>820</v>
      </c>
      <c r="L54" s="11">
        <f>RANK(K54,$K$8:$K$663,0)</f>
        <v>119</v>
      </c>
      <c r="M54" s="35">
        <v>923</v>
      </c>
      <c r="N54" s="11">
        <f>RANK(M54,$M$8:$M$663,0)</f>
        <v>53</v>
      </c>
      <c r="O54" s="33"/>
      <c r="P54" s="33">
        <f>MIN(($Y$4-A54+1)/$X$3*100,100)</f>
        <v>27.906976744186046</v>
      </c>
      <c r="Q54" s="33">
        <f>MIN(($AA$4-A54+1)/$Z$3*100,100)</f>
        <v>100</v>
      </c>
      <c r="R54" s="27">
        <f>MAX($AE$4-A54+1)</f>
        <v>349</v>
      </c>
      <c r="S54" s="27">
        <f>(2*$AO$3)-2*(A54-1)</f>
        <v>1220</v>
      </c>
      <c r="T54" s="22" t="s">
        <v>66</v>
      </c>
    </row>
    <row r="55" spans="1:20" ht="12.75">
      <c r="A55" s="27">
        <f>RANK(G55,$G$8:$G$663,0)</f>
        <v>48</v>
      </c>
      <c r="B55" s="28" t="s">
        <v>133</v>
      </c>
      <c r="C55" s="29" t="s">
        <v>23</v>
      </c>
      <c r="D55" s="29" t="s">
        <v>4</v>
      </c>
      <c r="E55" s="29" t="s">
        <v>134</v>
      </c>
      <c r="F55" s="29" t="s">
        <v>43</v>
      </c>
      <c r="G55" s="30">
        <v>2730</v>
      </c>
      <c r="H55" s="31">
        <f>G55-$G$7</f>
        <v>-244</v>
      </c>
      <c r="I55" s="32">
        <v>906</v>
      </c>
      <c r="J55" s="11">
        <f>RANK(I55,$I$8:$I$663,0)</f>
        <v>155</v>
      </c>
      <c r="K55" s="32">
        <v>870</v>
      </c>
      <c r="L55" s="11">
        <f>RANK(K55,$K$8:$K$663,0)</f>
        <v>58</v>
      </c>
      <c r="M55" s="32">
        <v>954</v>
      </c>
      <c r="N55" s="11">
        <f>RANK(M55,$M$8:$M$663,0)</f>
        <v>6</v>
      </c>
      <c r="O55" s="33"/>
      <c r="P55" s="33">
        <f>MIN(($Y$4-A55+1)/$X$3*100,100)</f>
        <v>25.581395348837212</v>
      </c>
      <c r="Q55" s="33">
        <f>MIN(($AA$4-A55+1)/$Z$3*100,100)</f>
        <v>100</v>
      </c>
      <c r="R55" s="27">
        <f>MAX($AE$4-A55+1)</f>
        <v>348</v>
      </c>
      <c r="S55" s="27">
        <f>(2*$AO$3)-2*(A55-1)</f>
        <v>1218</v>
      </c>
      <c r="T55" s="22" t="s">
        <v>44</v>
      </c>
    </row>
    <row r="56" spans="1:20" ht="12.75">
      <c r="A56" s="27">
        <f>RANK(G56,$G$8:$G$663,0)</f>
        <v>49</v>
      </c>
      <c r="B56" s="28" t="s">
        <v>135</v>
      </c>
      <c r="C56" s="29" t="s">
        <v>23</v>
      </c>
      <c r="D56" s="29" t="s">
        <v>7</v>
      </c>
      <c r="E56" s="29" t="s">
        <v>136</v>
      </c>
      <c r="F56" s="29" t="s">
        <v>43</v>
      </c>
      <c r="G56" s="30">
        <v>2727</v>
      </c>
      <c r="H56" s="31">
        <f>G56-$G$7</f>
        <v>-247</v>
      </c>
      <c r="I56" s="32">
        <v>957</v>
      </c>
      <c r="J56" s="11">
        <f>RANK(I56,$I$8:$I$663,0)</f>
        <v>86</v>
      </c>
      <c r="K56" s="32">
        <v>823</v>
      </c>
      <c r="L56" s="11">
        <f>RANK(K56,$K$8:$K$663,0)</f>
        <v>111</v>
      </c>
      <c r="M56" s="32">
        <v>947</v>
      </c>
      <c r="N56" s="11">
        <f>RANK(M56,$M$8:$M$663,0)</f>
        <v>21</v>
      </c>
      <c r="O56" s="33"/>
      <c r="P56" s="33">
        <f>MIN(($Y$4-A56+1)/$X$3*100,100)</f>
        <v>23.25581395348837</v>
      </c>
      <c r="Q56" s="33">
        <f>MIN(($AA$4-A56+1)/$Z$3*100,100)</f>
        <v>100</v>
      </c>
      <c r="R56" s="27">
        <f>MAX($AE$4-A56+1)</f>
        <v>347</v>
      </c>
      <c r="S56" s="27">
        <f>(2*$AO$3)-2*(A56-1)</f>
        <v>1216</v>
      </c>
      <c r="T56" s="22" t="s">
        <v>73</v>
      </c>
    </row>
    <row r="57" spans="1:20" ht="12.75">
      <c r="A57" s="27">
        <f>RANK(G57,$G$8:$G$663,0)</f>
        <v>50</v>
      </c>
      <c r="B57" s="28" t="s">
        <v>137</v>
      </c>
      <c r="C57" s="29" t="s">
        <v>23</v>
      </c>
      <c r="D57" s="29" t="s">
        <v>4</v>
      </c>
      <c r="E57" s="29" t="s">
        <v>42</v>
      </c>
      <c r="F57" s="29" t="s">
        <v>43</v>
      </c>
      <c r="G57" s="30">
        <v>2726</v>
      </c>
      <c r="H57" s="31">
        <f>G57-$G$7</f>
        <v>-248</v>
      </c>
      <c r="I57" s="32">
        <v>951</v>
      </c>
      <c r="J57" s="11">
        <f>RANK(I57,$I$8:$I$663,0)</f>
        <v>92</v>
      </c>
      <c r="K57" s="32">
        <v>826</v>
      </c>
      <c r="L57" s="11">
        <f>RANK(K57,$K$8:$K$663,0)</f>
        <v>105</v>
      </c>
      <c r="M57" s="32">
        <v>949</v>
      </c>
      <c r="N57" s="11">
        <f>RANK(M57,$M$8:$M$663,0)</f>
        <v>19</v>
      </c>
      <c r="O57" s="33"/>
      <c r="P57" s="33">
        <f>MIN(($Y$4-A57+1)/$X$3*100,100)</f>
        <v>20.930232558139537</v>
      </c>
      <c r="Q57" s="33">
        <f>MIN(($AA$4-A57+1)/$Z$3*100,100)</f>
        <v>100</v>
      </c>
      <c r="R57" s="27">
        <f>MAX($AE$4-A57+1)</f>
        <v>346</v>
      </c>
      <c r="S57" s="27">
        <f>(2*$AO$3)-2*(A57-1)</f>
        <v>1214</v>
      </c>
      <c r="T57" s="22" t="s">
        <v>44</v>
      </c>
    </row>
    <row r="58" spans="1:20" ht="12.75">
      <c r="A58" s="27">
        <f>RANK(G58,$G$8:$G$663,0)</f>
        <v>51</v>
      </c>
      <c r="B58" s="28" t="s">
        <v>138</v>
      </c>
      <c r="C58" s="32" t="s">
        <v>23</v>
      </c>
      <c r="D58" s="29" t="s">
        <v>6</v>
      </c>
      <c r="E58" s="29" t="s">
        <v>51</v>
      </c>
      <c r="F58" s="32" t="s">
        <v>43</v>
      </c>
      <c r="G58" s="30">
        <v>2724</v>
      </c>
      <c r="H58" s="31">
        <f>G58-$G$7</f>
        <v>-250</v>
      </c>
      <c r="I58" s="32">
        <v>1008</v>
      </c>
      <c r="J58" s="11">
        <f>RANK(I58,$I$8:$I$663,0)</f>
        <v>17</v>
      </c>
      <c r="K58" s="32">
        <v>894</v>
      </c>
      <c r="L58" s="11">
        <f>RANK(K58,$K$8:$K$663,0)</f>
        <v>29</v>
      </c>
      <c r="M58" s="32">
        <v>822</v>
      </c>
      <c r="N58" s="11">
        <f>RANK(M58,$M$8:$M$663,0)</f>
        <v>365</v>
      </c>
      <c r="O58" s="33"/>
      <c r="P58" s="33">
        <f>MIN(($Y$4-A58+1)/$X$3*100,100)</f>
        <v>18.6046511627907</v>
      </c>
      <c r="Q58" s="33">
        <f>MIN(($AA$4-A58+1)/$Z$3*100,100)</f>
        <v>100</v>
      </c>
      <c r="R58" s="27">
        <f>MAX($AE$4-A58+1)</f>
        <v>345</v>
      </c>
      <c r="S58" s="27">
        <f>(2*$AO$3)-2*(A58-1)</f>
        <v>1212</v>
      </c>
      <c r="T58" s="22" t="s">
        <v>44</v>
      </c>
    </row>
    <row r="59" spans="1:20" ht="12.75">
      <c r="A59" s="27">
        <f>RANK(G59,$G$8:$G$663,0)</f>
        <v>52</v>
      </c>
      <c r="B59" s="23" t="s">
        <v>139</v>
      </c>
      <c r="C59" s="22" t="s">
        <v>61</v>
      </c>
      <c r="D59" s="22" t="s">
        <v>6</v>
      </c>
      <c r="E59" s="22" t="s">
        <v>140</v>
      </c>
      <c r="F59" s="22" t="s">
        <v>43</v>
      </c>
      <c r="G59" s="34">
        <v>2722</v>
      </c>
      <c r="H59" s="31">
        <f>G59-$G$7</f>
        <v>-252</v>
      </c>
      <c r="I59" s="35">
        <v>1018</v>
      </c>
      <c r="J59" s="11">
        <f>RANK(I59,$I$8:$I$663,0)</f>
        <v>8</v>
      </c>
      <c r="K59" s="35">
        <v>831</v>
      </c>
      <c r="L59" s="11">
        <f>RANK(K59,$K$8:$K$663,0)</f>
        <v>97</v>
      </c>
      <c r="M59" s="35">
        <v>873</v>
      </c>
      <c r="N59" s="11">
        <f>RANK(M59,$M$8:$M$663,0)</f>
        <v>165</v>
      </c>
      <c r="O59" s="33"/>
      <c r="P59" s="33">
        <f>MIN(($Y$4-A59+1)/$X$3*100,100)</f>
        <v>16.27906976744186</v>
      </c>
      <c r="Q59" s="33">
        <f>MIN(($AA$4-A59+1)/$Z$3*100,100)</f>
        <v>100</v>
      </c>
      <c r="R59" s="27">
        <f>MAX($AE$4-A59+1)</f>
        <v>344</v>
      </c>
      <c r="S59" s="27">
        <f>(2*$AO$3)-2*(A59-1)</f>
        <v>1210</v>
      </c>
      <c r="T59" s="22" t="s">
        <v>66</v>
      </c>
    </row>
    <row r="60" spans="1:20" ht="12.75">
      <c r="A60" s="27">
        <f>RANK(G60,$G$8:$G$663,0)</f>
        <v>52</v>
      </c>
      <c r="B60" s="28" t="s">
        <v>141</v>
      </c>
      <c r="C60" s="29" t="s">
        <v>61</v>
      </c>
      <c r="D60" s="29" t="s">
        <v>5</v>
      </c>
      <c r="E60" s="29" t="s">
        <v>142</v>
      </c>
      <c r="F60" s="29" t="s">
        <v>43</v>
      </c>
      <c r="G60" s="30">
        <v>2722</v>
      </c>
      <c r="H60" s="31">
        <f>G60-$G$7</f>
        <v>-252</v>
      </c>
      <c r="I60" s="32">
        <v>961</v>
      </c>
      <c r="J60" s="11">
        <f>RANK(I60,$I$8:$I$663,0)</f>
        <v>82</v>
      </c>
      <c r="K60" s="32">
        <v>861</v>
      </c>
      <c r="L60" s="11">
        <f>RANK(K60,$K$8:$K$663,0)</f>
        <v>65</v>
      </c>
      <c r="M60" s="32">
        <v>900</v>
      </c>
      <c r="N60" s="11">
        <f>RANK(M60,$M$8:$M$663,0)</f>
        <v>83</v>
      </c>
      <c r="O60" s="33"/>
      <c r="P60" s="33">
        <f>MIN(($Y$4-A60+1)/$X$3*100,100)</f>
        <v>16.27906976744186</v>
      </c>
      <c r="Q60" s="33">
        <f>MIN(($AA$4-A60+1)/$Z$3*100,100)</f>
        <v>100</v>
      </c>
      <c r="R60" s="27">
        <f>MAX($AE$4-A60+1)</f>
        <v>344</v>
      </c>
      <c r="S60" s="27">
        <f>(2*$AO$3)-2*(A60-1)</f>
        <v>1210</v>
      </c>
      <c r="T60" s="22" t="s">
        <v>44</v>
      </c>
    </row>
    <row r="61" spans="1:20" ht="12.75">
      <c r="A61" s="27">
        <f>RANK(G61,$G$8:$G$663,0)</f>
        <v>52</v>
      </c>
      <c r="B61" s="28" t="s">
        <v>143</v>
      </c>
      <c r="C61" s="29" t="s">
        <v>61</v>
      </c>
      <c r="D61" s="29" t="s">
        <v>4</v>
      </c>
      <c r="E61" s="29" t="s">
        <v>142</v>
      </c>
      <c r="F61" s="29" t="s">
        <v>43</v>
      </c>
      <c r="G61" s="30">
        <v>2722</v>
      </c>
      <c r="H61" s="31">
        <f>G61-$G$7</f>
        <v>-252</v>
      </c>
      <c r="I61" s="32">
        <v>1002</v>
      </c>
      <c r="J61" s="11">
        <f>RANK(I61,$I$8:$I$663,0)</f>
        <v>22</v>
      </c>
      <c r="K61" s="32">
        <v>836</v>
      </c>
      <c r="L61" s="11">
        <f>RANK(K61,$K$8:$K$663,0)</f>
        <v>92</v>
      </c>
      <c r="M61" s="32">
        <v>884</v>
      </c>
      <c r="N61" s="11">
        <f>RANK(M61,$M$8:$M$663,0)</f>
        <v>130</v>
      </c>
      <c r="O61" s="33"/>
      <c r="P61" s="33">
        <f>MIN(($Y$4-A61+1)/$X$3*100,100)</f>
        <v>16.27906976744186</v>
      </c>
      <c r="Q61" s="33">
        <f>MIN(($AA$4-A61+1)/$Z$3*100,100)</f>
        <v>100</v>
      </c>
      <c r="R61" s="27">
        <f>MAX($AE$4-A61+1)</f>
        <v>344</v>
      </c>
      <c r="S61" s="27">
        <f>(2*$AO$3)-2*(A61-1)</f>
        <v>1210</v>
      </c>
      <c r="T61" s="22" t="s">
        <v>73</v>
      </c>
    </row>
    <row r="62" spans="1:20" ht="12.75">
      <c r="A62" s="27">
        <f>RANK(G62,$G$8:$G$663,0)</f>
        <v>55</v>
      </c>
      <c r="B62" s="28" t="s">
        <v>144</v>
      </c>
      <c r="C62" s="29" t="s">
        <v>23</v>
      </c>
      <c r="D62" s="29" t="s">
        <v>4</v>
      </c>
      <c r="E62" s="29" t="s">
        <v>115</v>
      </c>
      <c r="F62" s="29" t="s">
        <v>43</v>
      </c>
      <c r="G62" s="30">
        <v>2715</v>
      </c>
      <c r="H62" s="31">
        <f>G62-$G$7</f>
        <v>-259</v>
      </c>
      <c r="I62" s="32">
        <v>1005</v>
      </c>
      <c r="J62" s="11">
        <f>RANK(I62,$I$8:$I$663,0)</f>
        <v>18</v>
      </c>
      <c r="K62" s="32">
        <v>803</v>
      </c>
      <c r="L62" s="11">
        <f>RANK(K62,$K$8:$K$663,0)</f>
        <v>155</v>
      </c>
      <c r="M62" s="32">
        <v>907</v>
      </c>
      <c r="N62" s="11">
        <f>RANK(M62,$M$8:$M$663,0)</f>
        <v>68</v>
      </c>
      <c r="O62" s="33"/>
      <c r="P62" s="33">
        <f>MIN(($Y$4-A62+1)/$X$3*100,100)</f>
        <v>9.30232558139535</v>
      </c>
      <c r="Q62" s="33">
        <f>MIN(($AA$4-A62+1)/$Z$3*100,100)</f>
        <v>100</v>
      </c>
      <c r="R62" s="27">
        <f>MAX($AE$4-A62+1)</f>
        <v>341</v>
      </c>
      <c r="S62" s="27">
        <f>(2*$AO$3)-2*(A62-1)</f>
        <v>1204</v>
      </c>
      <c r="T62" s="22" t="s">
        <v>47</v>
      </c>
    </row>
    <row r="63" spans="1:20" ht="12.75">
      <c r="A63" s="27">
        <f>RANK(G63,$G$8:$G$663,0)</f>
        <v>56</v>
      </c>
      <c r="B63" s="28" t="s">
        <v>145</v>
      </c>
      <c r="C63" s="29" t="s">
        <v>61</v>
      </c>
      <c r="D63" s="29" t="s">
        <v>5</v>
      </c>
      <c r="E63" s="29" t="s">
        <v>146</v>
      </c>
      <c r="F63" s="29" t="s">
        <v>43</v>
      </c>
      <c r="G63" s="30">
        <v>2714</v>
      </c>
      <c r="H63" s="31">
        <f>G63-$G$7</f>
        <v>-260</v>
      </c>
      <c r="I63" s="32">
        <v>995</v>
      </c>
      <c r="J63" s="11">
        <f>RANK(I63,$I$8:$I$663,0)</f>
        <v>36</v>
      </c>
      <c r="K63" s="32">
        <v>782</v>
      </c>
      <c r="L63" s="11">
        <f>RANK(K63,$K$8:$K$663,0)</f>
        <v>202</v>
      </c>
      <c r="M63" s="32">
        <v>937</v>
      </c>
      <c r="N63" s="11">
        <f>RANK(M63,$M$8:$M$663,0)</f>
        <v>33</v>
      </c>
      <c r="O63" s="33"/>
      <c r="P63" s="33">
        <f>MIN(($Y$4-A63+1)/$X$3*100,100)</f>
        <v>6.976744186046512</v>
      </c>
      <c r="Q63" s="33">
        <f>MIN(($AA$4-A63+1)/$Z$3*100,100)</f>
        <v>100</v>
      </c>
      <c r="R63" s="27">
        <f>MAX($AE$4-A63+1)</f>
        <v>340</v>
      </c>
      <c r="S63" s="27">
        <f>(2*$AO$3)-2*(A63-1)</f>
        <v>1202</v>
      </c>
      <c r="T63" s="22" t="s">
        <v>73</v>
      </c>
    </row>
    <row r="64" spans="1:20" ht="12.75">
      <c r="A64" s="27">
        <f>RANK(G64,$G$8:$G$663,0)</f>
        <v>57</v>
      </c>
      <c r="B64" s="28" t="s">
        <v>147</v>
      </c>
      <c r="C64" s="29" t="s">
        <v>23</v>
      </c>
      <c r="D64" s="29" t="s">
        <v>3</v>
      </c>
      <c r="E64" s="29" t="s">
        <v>75</v>
      </c>
      <c r="F64" s="29" t="s">
        <v>43</v>
      </c>
      <c r="G64" s="30">
        <v>2713</v>
      </c>
      <c r="H64" s="31">
        <f>G64-$G$7</f>
        <v>-261</v>
      </c>
      <c r="I64" s="32">
        <v>924</v>
      </c>
      <c r="J64" s="11">
        <f>RANK(I64,$I$8:$I$663,0)</f>
        <v>129</v>
      </c>
      <c r="K64" s="32">
        <v>885</v>
      </c>
      <c r="L64" s="11">
        <f>RANK(K64,$K$8:$K$663,0)</f>
        <v>38</v>
      </c>
      <c r="M64" s="32">
        <v>904</v>
      </c>
      <c r="N64" s="11">
        <f>RANK(M64,$M$8:$M$663,0)</f>
        <v>76</v>
      </c>
      <c r="O64" s="33"/>
      <c r="P64" s="33">
        <f>MIN(($Y$4-A64+1)/$X$3*100,100)</f>
        <v>4.651162790697675</v>
      </c>
      <c r="Q64" s="33">
        <f>MIN(($AA$4-A64+1)/$Z$3*100,100)</f>
        <v>100</v>
      </c>
      <c r="R64" s="27">
        <f>MAX($AE$4-A64+1)</f>
        <v>339</v>
      </c>
      <c r="S64" s="27">
        <f>(2*$AO$3)-2*(A64-1)</f>
        <v>1200</v>
      </c>
      <c r="T64" s="22" t="s">
        <v>44</v>
      </c>
    </row>
    <row r="65" spans="1:20" ht="12.75">
      <c r="A65" s="27">
        <f>RANK(G65,$G$8:$G$663,0)</f>
        <v>57</v>
      </c>
      <c r="B65" s="28" t="s">
        <v>148</v>
      </c>
      <c r="C65" s="29" t="s">
        <v>23</v>
      </c>
      <c r="D65" s="29" t="s">
        <v>6</v>
      </c>
      <c r="E65" s="29" t="s">
        <v>149</v>
      </c>
      <c r="F65" s="29" t="s">
        <v>43</v>
      </c>
      <c r="G65" s="30">
        <v>2713</v>
      </c>
      <c r="H65" s="31">
        <f>G65-$G$7</f>
        <v>-261</v>
      </c>
      <c r="I65" s="32">
        <v>998</v>
      </c>
      <c r="J65" s="11">
        <f>RANK(I65,$I$8:$I$663,0)</f>
        <v>27</v>
      </c>
      <c r="K65" s="32">
        <v>863</v>
      </c>
      <c r="L65" s="11">
        <f>RANK(K65,$K$8:$K$663,0)</f>
        <v>63</v>
      </c>
      <c r="M65" s="32">
        <v>852</v>
      </c>
      <c r="N65" s="11">
        <f>RANK(M65,$M$8:$M$663,0)</f>
        <v>246</v>
      </c>
      <c r="O65" s="33"/>
      <c r="P65" s="33">
        <f>MIN(($Y$4-A65+1)/$X$3*100,100)</f>
        <v>4.651162790697675</v>
      </c>
      <c r="Q65" s="33">
        <f>MIN(($AA$4-A65+1)/$Z$3*100,100)</f>
        <v>100</v>
      </c>
      <c r="R65" s="27">
        <f>MAX($AE$4-A65+1)</f>
        <v>339</v>
      </c>
      <c r="S65" s="27">
        <f>(2*$AO$3)-2*(A65-1)</f>
        <v>1200</v>
      </c>
      <c r="T65" s="22" t="s">
        <v>47</v>
      </c>
    </row>
    <row r="66" spans="1:20" ht="12.75">
      <c r="A66" s="27">
        <f>RANK(G66,$G$8:$G$663,0)</f>
        <v>59</v>
      </c>
      <c r="B66" s="28" t="s">
        <v>150</v>
      </c>
      <c r="C66" s="29" t="s">
        <v>23</v>
      </c>
      <c r="D66" s="29" t="s">
        <v>5</v>
      </c>
      <c r="E66" s="29" t="s">
        <v>104</v>
      </c>
      <c r="F66" s="29" t="s">
        <v>43</v>
      </c>
      <c r="G66" s="30">
        <v>2710</v>
      </c>
      <c r="H66" s="31">
        <f>G66-$G$7</f>
        <v>-264</v>
      </c>
      <c r="I66" s="32">
        <v>995</v>
      </c>
      <c r="J66" s="11">
        <f>RANK(I66,$I$8:$I$663,0)</f>
        <v>36</v>
      </c>
      <c r="K66" s="32">
        <v>823</v>
      </c>
      <c r="L66" s="11">
        <f>RANK(K66,$K$8:$K$663,0)</f>
        <v>111</v>
      </c>
      <c r="M66" s="32">
        <v>892</v>
      </c>
      <c r="N66" s="11">
        <f>RANK(M66,$M$8:$M$663,0)</f>
        <v>108</v>
      </c>
      <c r="O66" s="33"/>
      <c r="P66" s="33"/>
      <c r="Q66" s="33">
        <f>MIN(($AA$4-A66+1)/$Z$3*100,100)</f>
        <v>100</v>
      </c>
      <c r="R66" s="27">
        <f>MAX($AE$4-A66+1)</f>
        <v>337</v>
      </c>
      <c r="S66" s="27">
        <f>(2*$AO$3)-2*(A66-1)</f>
        <v>1196</v>
      </c>
      <c r="T66" s="22" t="s">
        <v>73</v>
      </c>
    </row>
    <row r="67" spans="1:20" ht="12.75">
      <c r="A67" s="27">
        <f>RANK(G67,$G$8:$G$663,0)</f>
        <v>60</v>
      </c>
      <c r="B67" s="28" t="s">
        <v>151</v>
      </c>
      <c r="C67" s="29" t="s">
        <v>23</v>
      </c>
      <c r="D67" s="29" t="s">
        <v>4</v>
      </c>
      <c r="E67" s="29" t="s">
        <v>92</v>
      </c>
      <c r="F67" s="29" t="s">
        <v>43</v>
      </c>
      <c r="G67" s="30">
        <v>2709</v>
      </c>
      <c r="H67" s="31">
        <f>G67-$G$7</f>
        <v>-265</v>
      </c>
      <c r="I67" s="32">
        <v>995</v>
      </c>
      <c r="J67" s="11">
        <f>RANK(I67,$I$8:$I$663,0)</f>
        <v>36</v>
      </c>
      <c r="K67" s="32">
        <v>764</v>
      </c>
      <c r="L67" s="11">
        <f>RANK(K67,$K$8:$K$663,0)</f>
        <v>248</v>
      </c>
      <c r="M67" s="32">
        <v>950</v>
      </c>
      <c r="N67" s="11">
        <f>RANK(M67,$M$8:$M$663,0)</f>
        <v>15</v>
      </c>
      <c r="O67" s="33"/>
      <c r="P67" s="33"/>
      <c r="Q67" s="33">
        <f>MIN(($AA$4-A67+1)/$Z$3*100,100)</f>
        <v>98.85057471264368</v>
      </c>
      <c r="R67" s="27">
        <f>MAX($AE$4-A67+1)</f>
        <v>336</v>
      </c>
      <c r="S67" s="27">
        <f>(2*$AO$3)-2*(A67-1)</f>
        <v>1194</v>
      </c>
      <c r="T67" s="22" t="s">
        <v>47</v>
      </c>
    </row>
    <row r="68" spans="1:20" ht="12.75">
      <c r="A68" s="27">
        <f>RANK(G68,$G$8:$G$663,0)</f>
        <v>61</v>
      </c>
      <c r="B68" s="23" t="s">
        <v>152</v>
      </c>
      <c r="C68" s="22" t="s">
        <v>23</v>
      </c>
      <c r="D68" s="22" t="s">
        <v>3</v>
      </c>
      <c r="E68" s="22" t="s">
        <v>140</v>
      </c>
      <c r="F68" s="22" t="s">
        <v>43</v>
      </c>
      <c r="G68" s="34">
        <v>2707</v>
      </c>
      <c r="H68" s="31">
        <f>G68-$G$7</f>
        <v>-267</v>
      </c>
      <c r="I68" s="35">
        <v>965</v>
      </c>
      <c r="J68" s="11">
        <f>RANK(I68,$I$8:$I$663,0)</f>
        <v>76</v>
      </c>
      <c r="K68" s="35">
        <v>859</v>
      </c>
      <c r="L68" s="11">
        <f>RANK(K68,$K$8:$K$663,0)</f>
        <v>67</v>
      </c>
      <c r="M68" s="35">
        <v>883</v>
      </c>
      <c r="N68" s="11">
        <f>RANK(M68,$M$8:$M$663,0)</f>
        <v>132</v>
      </c>
      <c r="O68" s="33"/>
      <c r="P68" s="33"/>
      <c r="Q68" s="33">
        <f>MIN(($AA$4-A68+1)/$Z$3*100,100)</f>
        <v>97.70114942528735</v>
      </c>
      <c r="R68" s="27">
        <f>MAX($AE$4-A68+1)</f>
        <v>335</v>
      </c>
      <c r="S68" s="27">
        <f>(2*$AO$3)-2*(A68-1)</f>
        <v>1192</v>
      </c>
      <c r="T68" s="22" t="s">
        <v>66</v>
      </c>
    </row>
    <row r="69" spans="1:20" ht="12.75">
      <c r="A69" s="27">
        <f>RANK(G69,$G$8:$G$663,0)</f>
        <v>62</v>
      </c>
      <c r="B69" s="28" t="s">
        <v>153</v>
      </c>
      <c r="C69" s="29" t="s">
        <v>23</v>
      </c>
      <c r="D69" s="29" t="s">
        <v>3</v>
      </c>
      <c r="E69" s="29" t="s">
        <v>146</v>
      </c>
      <c r="F69" s="29" t="s">
        <v>43</v>
      </c>
      <c r="G69" s="30">
        <v>2706</v>
      </c>
      <c r="H69" s="31">
        <f>G69-$G$7</f>
        <v>-268</v>
      </c>
      <c r="I69" s="32">
        <v>964</v>
      </c>
      <c r="J69" s="11">
        <f>RANK(I69,$I$8:$I$663,0)</f>
        <v>78</v>
      </c>
      <c r="K69" s="32">
        <v>891</v>
      </c>
      <c r="L69" s="11">
        <f>RANK(K69,$K$8:$K$663,0)</f>
        <v>32</v>
      </c>
      <c r="M69" s="32">
        <v>851</v>
      </c>
      <c r="N69" s="11">
        <f>RANK(M69,$M$8:$M$663,0)</f>
        <v>250</v>
      </c>
      <c r="O69" s="33"/>
      <c r="P69" s="33"/>
      <c r="Q69" s="33">
        <f>MIN(($AA$4-A69+1)/$Z$3*100,100)</f>
        <v>96.55172413793103</v>
      </c>
      <c r="R69" s="27">
        <f>MAX($AE$4-A69+1)</f>
        <v>334</v>
      </c>
      <c r="S69" s="27">
        <f>(2*$AO$3)-2*(A69-1)</f>
        <v>1190</v>
      </c>
      <c r="T69" s="22" t="s">
        <v>73</v>
      </c>
    </row>
    <row r="70" spans="1:20" ht="12.75">
      <c r="A70" s="27">
        <f>RANK(G70,$G$8:$G$663,0)</f>
        <v>63</v>
      </c>
      <c r="B70" s="28" t="s">
        <v>154</v>
      </c>
      <c r="C70" s="29" t="s">
        <v>23</v>
      </c>
      <c r="D70" s="29" t="s">
        <v>5</v>
      </c>
      <c r="E70" s="29" t="s">
        <v>155</v>
      </c>
      <c r="F70" s="29" t="s">
        <v>43</v>
      </c>
      <c r="G70" s="30">
        <v>2705</v>
      </c>
      <c r="H70" s="31">
        <f>G70-$G$7</f>
        <v>-269</v>
      </c>
      <c r="I70" s="32">
        <v>925</v>
      </c>
      <c r="J70" s="11">
        <f>RANK(I70,$I$8:$I$663,0)</f>
        <v>127</v>
      </c>
      <c r="K70" s="32">
        <v>848</v>
      </c>
      <c r="L70" s="11">
        <f>RANK(K70,$K$8:$K$663,0)</f>
        <v>80</v>
      </c>
      <c r="M70" s="32">
        <v>932</v>
      </c>
      <c r="N70" s="11">
        <f>RANK(M70,$M$8:$M$663,0)</f>
        <v>40</v>
      </c>
      <c r="O70" s="33"/>
      <c r="P70" s="33"/>
      <c r="Q70" s="33">
        <f>MIN(($AA$4-A70+1)/$Z$3*100,100)</f>
        <v>95.40229885057471</v>
      </c>
      <c r="R70" s="27">
        <f>MAX($AE$4-A70+1)</f>
        <v>333</v>
      </c>
      <c r="S70" s="27">
        <f>(2*$AO$3)-2*(A70-1)</f>
        <v>1188</v>
      </c>
      <c r="T70" s="22" t="s">
        <v>47</v>
      </c>
    </row>
    <row r="71" spans="1:20" ht="12.75">
      <c r="A71" s="27">
        <f>RANK(G71,$G$8:$G$663,0)</f>
        <v>64</v>
      </c>
      <c r="B71" s="23" t="s">
        <v>156</v>
      </c>
      <c r="C71" s="22" t="s">
        <v>23</v>
      </c>
      <c r="D71" s="22" t="s">
        <v>3</v>
      </c>
      <c r="E71" s="22" t="s">
        <v>157</v>
      </c>
      <c r="F71" s="22" t="s">
        <v>43</v>
      </c>
      <c r="G71" s="34">
        <v>2699</v>
      </c>
      <c r="H71" s="31">
        <f>G71-$G$7</f>
        <v>-275</v>
      </c>
      <c r="I71" s="35">
        <v>1003</v>
      </c>
      <c r="J71" s="11">
        <f>RANK(I71,$I$8:$I$663,0)</f>
        <v>20</v>
      </c>
      <c r="K71" s="35">
        <v>749</v>
      </c>
      <c r="L71" s="11">
        <f>RANK(K71,$K$8:$K$663,0)</f>
        <v>298</v>
      </c>
      <c r="M71" s="35">
        <v>947</v>
      </c>
      <c r="N71" s="11">
        <f>RANK(M71,$M$8:$M$663,0)</f>
        <v>21</v>
      </c>
      <c r="O71" s="33"/>
      <c r="P71" s="33"/>
      <c r="Q71" s="33">
        <f>MIN(($AA$4-A71+1)/$Z$3*100,100)</f>
        <v>94.25287356321839</v>
      </c>
      <c r="R71" s="27">
        <f>MAX($AE$4-A71+1)</f>
        <v>332</v>
      </c>
      <c r="S71" s="27">
        <f>(2*$AO$3)-2*(A71-1)</f>
        <v>1186</v>
      </c>
      <c r="T71" s="22" t="s">
        <v>66</v>
      </c>
    </row>
    <row r="72" spans="1:20" ht="12.75">
      <c r="A72" s="27">
        <f>RANK(G72,$G$8:$G$663,0)</f>
        <v>64</v>
      </c>
      <c r="B72" s="28" t="s">
        <v>158</v>
      </c>
      <c r="C72" s="29" t="s">
        <v>23</v>
      </c>
      <c r="D72" s="29" t="s">
        <v>5</v>
      </c>
      <c r="E72" s="29" t="s">
        <v>159</v>
      </c>
      <c r="F72" s="29" t="s">
        <v>43</v>
      </c>
      <c r="G72" s="30">
        <v>2699</v>
      </c>
      <c r="H72" s="31">
        <f>G72-$G$7</f>
        <v>-275</v>
      </c>
      <c r="I72" s="32">
        <v>1001</v>
      </c>
      <c r="J72" s="11">
        <f>RANK(I72,$I$8:$I$663,0)</f>
        <v>23</v>
      </c>
      <c r="K72" s="32">
        <v>764</v>
      </c>
      <c r="L72" s="11">
        <f>RANK(K72,$K$8:$K$663,0)</f>
        <v>248</v>
      </c>
      <c r="M72" s="32">
        <v>934</v>
      </c>
      <c r="N72" s="11">
        <f>RANK(M72,$M$8:$M$663,0)</f>
        <v>39</v>
      </c>
      <c r="O72" s="33"/>
      <c r="P72" s="33"/>
      <c r="Q72" s="33">
        <f>MIN(($AA$4-A72+1)/$Z$3*100,100)</f>
        <v>94.25287356321839</v>
      </c>
      <c r="R72" s="27">
        <f>MAX($AE$4-A72+1)</f>
        <v>332</v>
      </c>
      <c r="S72" s="27">
        <f>(2*$AO$3)-2*(A72-1)</f>
        <v>1186</v>
      </c>
      <c r="T72" s="22" t="s">
        <v>44</v>
      </c>
    </row>
    <row r="73" spans="1:20" ht="12.75">
      <c r="A73" s="27">
        <f>RANK(G73,$G$8:$G$663,0)</f>
        <v>64</v>
      </c>
      <c r="B73" s="28" t="s">
        <v>160</v>
      </c>
      <c r="C73" s="29" t="s">
        <v>23</v>
      </c>
      <c r="D73" s="29" t="s">
        <v>5</v>
      </c>
      <c r="E73" s="29" t="s">
        <v>146</v>
      </c>
      <c r="F73" s="29" t="s">
        <v>43</v>
      </c>
      <c r="G73" s="30">
        <v>2699</v>
      </c>
      <c r="H73" s="31">
        <f>G73-$G$7</f>
        <v>-275</v>
      </c>
      <c r="I73" s="32">
        <v>988</v>
      </c>
      <c r="J73" s="11">
        <f>RANK(I73,$I$8:$I$663,0)</f>
        <v>46</v>
      </c>
      <c r="K73" s="32">
        <v>812</v>
      </c>
      <c r="L73" s="11">
        <f>RANK(K73,$K$8:$K$663,0)</f>
        <v>139</v>
      </c>
      <c r="M73" s="32">
        <v>899</v>
      </c>
      <c r="N73" s="11">
        <f>RANK(M73,$M$8:$M$663,0)</f>
        <v>87</v>
      </c>
      <c r="O73" s="33"/>
      <c r="P73" s="33"/>
      <c r="Q73" s="33">
        <f>MIN(($AA$4-A73+1)/$Z$3*100,100)</f>
        <v>94.25287356321839</v>
      </c>
      <c r="R73" s="27">
        <f>MAX($AE$4-A73+1)</f>
        <v>332</v>
      </c>
      <c r="S73" s="27">
        <f>(2*$AO$3)-2*(A73-1)</f>
        <v>1186</v>
      </c>
      <c r="T73" s="22" t="s">
        <v>73</v>
      </c>
    </row>
    <row r="74" spans="1:20" ht="12.75">
      <c r="A74" s="27">
        <f>RANK(G74,$G$8:$G$663,0)</f>
        <v>67</v>
      </c>
      <c r="B74" s="28" t="s">
        <v>161</v>
      </c>
      <c r="C74" s="29" t="s">
        <v>23</v>
      </c>
      <c r="D74" s="29" t="s">
        <v>4</v>
      </c>
      <c r="E74" s="29" t="s">
        <v>101</v>
      </c>
      <c r="F74" s="29" t="s">
        <v>43</v>
      </c>
      <c r="G74" s="30">
        <v>2698</v>
      </c>
      <c r="H74" s="31">
        <f>G74-$G$7</f>
        <v>-276</v>
      </c>
      <c r="I74" s="32">
        <v>880</v>
      </c>
      <c r="J74" s="11">
        <f>RANK(I74,$I$8:$I$663,0)</f>
        <v>203</v>
      </c>
      <c r="K74" s="32">
        <v>867</v>
      </c>
      <c r="L74" s="11">
        <f>RANK(K74,$K$8:$K$663,0)</f>
        <v>59</v>
      </c>
      <c r="M74" s="32">
        <v>951</v>
      </c>
      <c r="N74" s="11">
        <f>RANK(M74,$M$8:$M$663,0)</f>
        <v>12</v>
      </c>
      <c r="O74" s="33"/>
      <c r="P74" s="33"/>
      <c r="Q74" s="33">
        <f>MIN(($AA$4-A74+1)/$Z$3*100,100)</f>
        <v>90.80459770114942</v>
      </c>
      <c r="R74" s="27">
        <f>MAX($AE$4-A74+1)</f>
        <v>329</v>
      </c>
      <c r="S74" s="27">
        <f>(2*$AO$3)-2*(A74-1)</f>
        <v>1180</v>
      </c>
      <c r="T74" s="22" t="s">
        <v>73</v>
      </c>
    </row>
    <row r="75" spans="1:20" ht="12.75">
      <c r="A75" s="27">
        <f>RANK(G75,$G$8:$G$663,0)</f>
        <v>68</v>
      </c>
      <c r="B75" s="28" t="s">
        <v>162</v>
      </c>
      <c r="C75" s="29" t="s">
        <v>23</v>
      </c>
      <c r="D75" s="29" t="s">
        <v>5</v>
      </c>
      <c r="E75" s="29" t="s">
        <v>163</v>
      </c>
      <c r="F75" s="29" t="s">
        <v>43</v>
      </c>
      <c r="G75" s="30">
        <v>2696</v>
      </c>
      <c r="H75" s="31">
        <f>G75-$G$7</f>
        <v>-278</v>
      </c>
      <c r="I75" s="32">
        <v>949</v>
      </c>
      <c r="J75" s="11">
        <f>RANK(I75,$I$8:$I$663,0)</f>
        <v>95</v>
      </c>
      <c r="K75" s="32">
        <v>797</v>
      </c>
      <c r="L75" s="11">
        <f>RANK(K75,$K$8:$K$663,0)</f>
        <v>171</v>
      </c>
      <c r="M75" s="32">
        <v>950</v>
      </c>
      <c r="N75" s="11">
        <f>RANK(M75,$M$8:$M$663,0)</f>
        <v>15</v>
      </c>
      <c r="O75" s="33"/>
      <c r="P75" s="33"/>
      <c r="Q75" s="33">
        <f>MIN(($AA$4-A75+1)/$Z$3*100,100)</f>
        <v>89.65517241379311</v>
      </c>
      <c r="R75" s="27">
        <f>MAX($AE$4-A75+1)</f>
        <v>328</v>
      </c>
      <c r="S75" s="27">
        <f>(2*$AO$3)-2*(A75-1)</f>
        <v>1178</v>
      </c>
      <c r="T75" s="22" t="s">
        <v>44</v>
      </c>
    </row>
    <row r="76" spans="1:20" ht="12.75">
      <c r="A76" s="27">
        <f>RANK(G76,$G$8:$G$663,0)</f>
        <v>69</v>
      </c>
      <c r="B76" s="28" t="s">
        <v>164</v>
      </c>
      <c r="C76" s="29" t="s">
        <v>23</v>
      </c>
      <c r="D76" s="29" t="s">
        <v>4</v>
      </c>
      <c r="E76" s="29" t="s">
        <v>165</v>
      </c>
      <c r="F76" s="29" t="s">
        <v>43</v>
      </c>
      <c r="G76" s="30">
        <v>2692</v>
      </c>
      <c r="H76" s="31">
        <f>G76-$G$7</f>
        <v>-282</v>
      </c>
      <c r="I76" s="32">
        <v>997</v>
      </c>
      <c r="J76" s="11">
        <f>RANK(I76,$I$8:$I$663,0)</f>
        <v>30</v>
      </c>
      <c r="K76" s="32">
        <v>757</v>
      </c>
      <c r="L76" s="11">
        <f>RANK(K76,$K$8:$K$663,0)</f>
        <v>273</v>
      </c>
      <c r="M76" s="32">
        <v>938</v>
      </c>
      <c r="N76" s="11">
        <f>RANK(M76,$M$8:$M$663,0)</f>
        <v>32</v>
      </c>
      <c r="O76" s="33"/>
      <c r="P76" s="33"/>
      <c r="Q76" s="33">
        <f>MIN(($AA$4-A76+1)/$Z$3*100,100)</f>
        <v>88.50574712643679</v>
      </c>
      <c r="R76" s="27">
        <f>MAX($AE$4-A76+1)</f>
        <v>327</v>
      </c>
      <c r="S76" s="27">
        <f>(2*$AO$3)-2*(A76-1)</f>
        <v>1176</v>
      </c>
      <c r="T76" s="22" t="s">
        <v>47</v>
      </c>
    </row>
    <row r="77" spans="1:20" ht="12.75">
      <c r="A77" s="27">
        <f>RANK(G77,$G$8:$G$663,0)</f>
        <v>70</v>
      </c>
      <c r="B77" s="28" t="s">
        <v>166</v>
      </c>
      <c r="C77" s="29" t="s">
        <v>23</v>
      </c>
      <c r="D77" s="29" t="s">
        <v>5</v>
      </c>
      <c r="E77" s="29" t="s">
        <v>51</v>
      </c>
      <c r="F77" s="29" t="s">
        <v>43</v>
      </c>
      <c r="G77" s="30">
        <v>2691</v>
      </c>
      <c r="H77" s="31">
        <f>G77-$G$7</f>
        <v>-283</v>
      </c>
      <c r="I77" s="32">
        <v>935</v>
      </c>
      <c r="J77" s="11">
        <f>RANK(I77,$I$8:$I$663,0)</f>
        <v>109</v>
      </c>
      <c r="K77" s="32">
        <v>839</v>
      </c>
      <c r="L77" s="11">
        <f>RANK(K77,$K$8:$K$663,0)</f>
        <v>88</v>
      </c>
      <c r="M77" s="32">
        <v>917</v>
      </c>
      <c r="N77" s="11">
        <f>RANK(M77,$M$8:$M$663,0)</f>
        <v>61</v>
      </c>
      <c r="O77" s="33"/>
      <c r="P77" s="33"/>
      <c r="Q77" s="33">
        <f>MIN(($AA$4-A77+1)/$Z$3*100,100)</f>
        <v>87.35632183908046</v>
      </c>
      <c r="R77" s="27">
        <f>MAX($AE$4-A77+1)</f>
        <v>326</v>
      </c>
      <c r="S77" s="27">
        <f>(2*$AO$3)-2*(A77-1)</f>
        <v>1174</v>
      </c>
      <c r="T77" s="22" t="s">
        <v>44</v>
      </c>
    </row>
    <row r="78" spans="1:20" ht="12.75">
      <c r="A78" s="27">
        <f>RANK(G78,$G$8:$G$663,0)</f>
        <v>71</v>
      </c>
      <c r="B78" s="28" t="s">
        <v>167</v>
      </c>
      <c r="C78" s="29" t="s">
        <v>23</v>
      </c>
      <c r="D78" s="29" t="s">
        <v>5</v>
      </c>
      <c r="E78" s="29" t="s">
        <v>49</v>
      </c>
      <c r="F78" s="29" t="s">
        <v>43</v>
      </c>
      <c r="G78" s="30">
        <v>2690</v>
      </c>
      <c r="H78" s="31">
        <f>G78-$G$7</f>
        <v>-284</v>
      </c>
      <c r="I78" s="32">
        <v>992</v>
      </c>
      <c r="J78" s="11">
        <f>RANK(I78,$I$8:$I$663,0)</f>
        <v>40</v>
      </c>
      <c r="K78" s="32">
        <v>785</v>
      </c>
      <c r="L78" s="11">
        <f>RANK(K78,$K$8:$K$663,0)</f>
        <v>196</v>
      </c>
      <c r="M78" s="32">
        <v>913</v>
      </c>
      <c r="N78" s="11">
        <f>RANK(M78,$M$8:$M$663,0)</f>
        <v>64</v>
      </c>
      <c r="O78" s="33"/>
      <c r="P78" s="33"/>
      <c r="Q78" s="33">
        <f>MIN(($AA$4-A78+1)/$Z$3*100,100)</f>
        <v>86.20689655172413</v>
      </c>
      <c r="R78" s="27">
        <f>MAX($AE$4-A78+1)</f>
        <v>325</v>
      </c>
      <c r="S78" s="27">
        <f>(2*$AO$3)-2*(A78-1)</f>
        <v>1172</v>
      </c>
      <c r="T78" s="22" t="s">
        <v>47</v>
      </c>
    </row>
    <row r="79" spans="1:20" ht="12.75">
      <c r="A79" s="27">
        <f>RANK(G79,$G$8:$G$663,0)</f>
        <v>72</v>
      </c>
      <c r="B79" s="28" t="s">
        <v>168</v>
      </c>
      <c r="C79" s="29" t="s">
        <v>23</v>
      </c>
      <c r="D79" s="29" t="s">
        <v>5</v>
      </c>
      <c r="E79" s="29" t="s">
        <v>169</v>
      </c>
      <c r="F79" s="29" t="s">
        <v>43</v>
      </c>
      <c r="G79" s="30">
        <v>2689</v>
      </c>
      <c r="H79" s="31">
        <f>G79-$G$7</f>
        <v>-285</v>
      </c>
      <c r="I79" s="32">
        <v>972</v>
      </c>
      <c r="J79" s="11">
        <f>RANK(I79,$I$8:$I$663,0)</f>
        <v>63</v>
      </c>
      <c r="K79" s="32">
        <v>820</v>
      </c>
      <c r="L79" s="11">
        <f>RANK(K79,$K$8:$K$663,0)</f>
        <v>119</v>
      </c>
      <c r="M79" s="32">
        <v>897</v>
      </c>
      <c r="N79" s="11">
        <f>RANK(M79,$M$8:$M$663,0)</f>
        <v>92</v>
      </c>
      <c r="O79" s="33"/>
      <c r="P79" s="33"/>
      <c r="Q79" s="33">
        <f>MIN(($AA$4-A79+1)/$Z$3*100,100)</f>
        <v>85.0574712643678</v>
      </c>
      <c r="R79" s="27">
        <f>MAX($AE$4-A79+1)</f>
        <v>324</v>
      </c>
      <c r="S79" s="27">
        <f>(2*$AO$3)-2*(A79-1)</f>
        <v>1170</v>
      </c>
      <c r="T79" s="22" t="s">
        <v>47</v>
      </c>
    </row>
    <row r="80" spans="1:20" ht="12.75">
      <c r="A80" s="27">
        <f>RANK(G80,$G$8:$G$663,0)</f>
        <v>73</v>
      </c>
      <c r="B80" s="28" t="s">
        <v>170</v>
      </c>
      <c r="C80" s="29" t="s">
        <v>23</v>
      </c>
      <c r="D80" s="29" t="s">
        <v>5</v>
      </c>
      <c r="E80" s="29" t="s">
        <v>171</v>
      </c>
      <c r="F80" s="29" t="s">
        <v>43</v>
      </c>
      <c r="G80" s="30">
        <v>2687</v>
      </c>
      <c r="H80" s="31">
        <f>G80-$G$7</f>
        <v>-287</v>
      </c>
      <c r="I80" s="32">
        <v>962</v>
      </c>
      <c r="J80" s="11">
        <f>RANK(I80,$I$8:$I$663,0)</f>
        <v>79</v>
      </c>
      <c r="K80" s="32">
        <v>850</v>
      </c>
      <c r="L80" s="11">
        <f>RANK(K80,$K$8:$K$663,0)</f>
        <v>78</v>
      </c>
      <c r="M80" s="32">
        <v>875</v>
      </c>
      <c r="N80" s="11">
        <f>RANK(M80,$M$8:$M$663,0)</f>
        <v>158</v>
      </c>
      <c r="O80" s="33"/>
      <c r="P80" s="33"/>
      <c r="Q80" s="33">
        <f>MIN(($AA$4-A80+1)/$Z$3*100,100)</f>
        <v>83.9080459770115</v>
      </c>
      <c r="R80" s="27">
        <f>MAX($AE$4-A80+1)</f>
        <v>323</v>
      </c>
      <c r="S80" s="27">
        <f>(2*$AO$3)-2*(A80-1)</f>
        <v>1168</v>
      </c>
      <c r="T80" s="22" t="s">
        <v>73</v>
      </c>
    </row>
    <row r="81" spans="1:20" ht="12.75">
      <c r="A81" s="27">
        <f>RANK(G81,$G$8:$G$663,0)</f>
        <v>74</v>
      </c>
      <c r="B81" s="23" t="s">
        <v>172</v>
      </c>
      <c r="C81" s="22" t="s">
        <v>61</v>
      </c>
      <c r="D81" s="22" t="s">
        <v>7</v>
      </c>
      <c r="E81" s="22" t="s">
        <v>173</v>
      </c>
      <c r="F81" s="22" t="s">
        <v>43</v>
      </c>
      <c r="G81" s="34">
        <v>2684</v>
      </c>
      <c r="H81" s="31">
        <f>G81-$G$7</f>
        <v>-290</v>
      </c>
      <c r="I81" s="35">
        <v>979</v>
      </c>
      <c r="J81" s="11">
        <f>RANK(I81,$I$8:$I$663,0)</f>
        <v>57</v>
      </c>
      <c r="K81" s="35">
        <v>784</v>
      </c>
      <c r="L81" s="11">
        <f>RANK(K81,$K$8:$K$663,0)</f>
        <v>199</v>
      </c>
      <c r="M81" s="35">
        <v>921</v>
      </c>
      <c r="N81" s="11">
        <f>RANK(M81,$M$8:$M$663,0)</f>
        <v>59</v>
      </c>
      <c r="O81" s="33"/>
      <c r="P81" s="33"/>
      <c r="Q81" s="33">
        <f>MIN(($AA$4-A81+1)/$Z$3*100,100)</f>
        <v>82.75862068965517</v>
      </c>
      <c r="R81" s="27">
        <f>MAX($AE$4-A81+1)</f>
        <v>322</v>
      </c>
      <c r="S81" s="27">
        <f>(2*$AO$3)-2*(A81-1)</f>
        <v>1166</v>
      </c>
      <c r="T81" s="22" t="s">
        <v>66</v>
      </c>
    </row>
    <row r="82" spans="1:20" ht="12.75">
      <c r="A82" s="27">
        <f>RANK(G82,$G$8:$G$663,0)</f>
        <v>75</v>
      </c>
      <c r="B82" s="28" t="s">
        <v>174</v>
      </c>
      <c r="C82" s="29" t="s">
        <v>61</v>
      </c>
      <c r="D82" s="29" t="s">
        <v>6</v>
      </c>
      <c r="E82" s="29" t="s">
        <v>175</v>
      </c>
      <c r="F82" s="29" t="s">
        <v>43</v>
      </c>
      <c r="G82" s="30">
        <v>2683</v>
      </c>
      <c r="H82" s="31">
        <f>G82-$G$7</f>
        <v>-291</v>
      </c>
      <c r="I82" s="32">
        <v>919</v>
      </c>
      <c r="J82" s="11">
        <f>RANK(I82,$I$8:$I$663,0)</f>
        <v>142</v>
      </c>
      <c r="K82" s="32">
        <v>905</v>
      </c>
      <c r="L82" s="11">
        <f>RANK(K82,$K$8:$K$663,0)</f>
        <v>22</v>
      </c>
      <c r="M82" s="32">
        <v>859</v>
      </c>
      <c r="N82" s="11">
        <f>RANK(M82,$M$8:$M$663,0)</f>
        <v>222</v>
      </c>
      <c r="O82" s="33"/>
      <c r="P82" s="33"/>
      <c r="Q82" s="33">
        <f>MIN(($AA$4-A82+1)/$Z$3*100,100)</f>
        <v>81.60919540229885</v>
      </c>
      <c r="R82" s="27">
        <f>MAX($AE$4-A82+1)</f>
        <v>321</v>
      </c>
      <c r="S82" s="27">
        <f>(2*$AO$3)-2*(A82-1)</f>
        <v>1164</v>
      </c>
      <c r="T82" s="22" t="s">
        <v>44</v>
      </c>
    </row>
    <row r="83" spans="1:20" ht="12.75">
      <c r="A83" s="27">
        <f>RANK(G83,$G$8:$G$663,0)</f>
        <v>76</v>
      </c>
      <c r="B83" s="23" t="s">
        <v>176</v>
      </c>
      <c r="C83" s="22" t="s">
        <v>61</v>
      </c>
      <c r="D83" s="22" t="s">
        <v>5</v>
      </c>
      <c r="E83" s="22" t="s">
        <v>177</v>
      </c>
      <c r="F83" s="22" t="s">
        <v>43</v>
      </c>
      <c r="G83" s="34">
        <v>2682</v>
      </c>
      <c r="H83" s="31">
        <f>G83-$G$7</f>
        <v>-292</v>
      </c>
      <c r="I83" s="35">
        <v>992</v>
      </c>
      <c r="J83" s="11">
        <f>RANK(I83,$I$8:$I$663,0)</f>
        <v>40</v>
      </c>
      <c r="K83" s="35">
        <v>773</v>
      </c>
      <c r="L83" s="11">
        <f>RANK(K83,$K$8:$K$663,0)</f>
        <v>226</v>
      </c>
      <c r="M83" s="35">
        <v>917</v>
      </c>
      <c r="N83" s="11">
        <f>RANK(M83,$M$8:$M$663,0)</f>
        <v>61</v>
      </c>
      <c r="O83" s="33"/>
      <c r="P83" s="33"/>
      <c r="Q83" s="33">
        <f>MIN(($AA$4-A83+1)/$Z$3*100,100)</f>
        <v>80.45977011494253</v>
      </c>
      <c r="R83" s="27">
        <f>MAX($AE$4-A83+1)</f>
        <v>320</v>
      </c>
      <c r="S83" s="27">
        <f>(2*$AO$3)-2*(A83-1)</f>
        <v>1162</v>
      </c>
      <c r="T83" s="22" t="s">
        <v>66</v>
      </c>
    </row>
    <row r="84" spans="1:20" ht="12.75">
      <c r="A84" s="27">
        <f>RANK(G84,$G$8:$G$663,0)</f>
        <v>77</v>
      </c>
      <c r="B84" s="28" t="s">
        <v>178</v>
      </c>
      <c r="C84" s="29" t="s">
        <v>61</v>
      </c>
      <c r="D84" s="29" t="s">
        <v>6</v>
      </c>
      <c r="E84" s="29" t="s">
        <v>75</v>
      </c>
      <c r="F84" s="29" t="s">
        <v>43</v>
      </c>
      <c r="G84" s="30">
        <v>2678</v>
      </c>
      <c r="H84" s="31">
        <f>G84-$G$7</f>
        <v>-296</v>
      </c>
      <c r="I84" s="32">
        <v>983</v>
      </c>
      <c r="J84" s="11">
        <f>RANK(I84,$I$8:$I$663,0)</f>
        <v>53</v>
      </c>
      <c r="K84" s="32">
        <v>814</v>
      </c>
      <c r="L84" s="11">
        <f>RANK(K84,$K$8:$K$663,0)</f>
        <v>135</v>
      </c>
      <c r="M84" s="32">
        <v>881</v>
      </c>
      <c r="N84" s="11">
        <f>RANK(M84,$M$8:$M$663,0)</f>
        <v>139</v>
      </c>
      <c r="O84" s="33"/>
      <c r="P84" s="33"/>
      <c r="Q84" s="33">
        <f>MIN(($AA$4-A84+1)/$Z$3*100,100)</f>
        <v>79.3103448275862</v>
      </c>
      <c r="R84" s="27">
        <f>MAX($AE$4-A84+1)</f>
        <v>319</v>
      </c>
      <c r="S84" s="27">
        <f>(2*$AO$3)-2*(A84-1)</f>
        <v>1160</v>
      </c>
      <c r="T84" s="22" t="s">
        <v>44</v>
      </c>
    </row>
    <row r="85" spans="1:20" ht="12.75">
      <c r="A85" s="27">
        <f>RANK(G85,$G$8:$G$663,0)</f>
        <v>77</v>
      </c>
      <c r="B85" s="28" t="s">
        <v>179</v>
      </c>
      <c r="C85" s="29" t="s">
        <v>23</v>
      </c>
      <c r="D85" s="29" t="s">
        <v>5</v>
      </c>
      <c r="E85" s="29" t="s">
        <v>180</v>
      </c>
      <c r="F85" s="29" t="s">
        <v>43</v>
      </c>
      <c r="G85" s="30">
        <v>2678</v>
      </c>
      <c r="H85" s="31">
        <f>G85-$G$7</f>
        <v>-296</v>
      </c>
      <c r="I85" s="32">
        <v>920</v>
      </c>
      <c r="J85" s="11">
        <f>RANK(I85,$I$8:$I$663,0)</f>
        <v>141</v>
      </c>
      <c r="K85" s="32">
        <v>854</v>
      </c>
      <c r="L85" s="11">
        <f>RANK(K85,$K$8:$K$663,0)</f>
        <v>75</v>
      </c>
      <c r="M85" s="32">
        <v>904</v>
      </c>
      <c r="N85" s="11">
        <f>RANK(M85,$M$8:$M$663,0)</f>
        <v>76</v>
      </c>
      <c r="O85" s="33"/>
      <c r="P85" s="33"/>
      <c r="Q85" s="33">
        <f>MIN(($AA$4-A85+1)/$Z$3*100,100)</f>
        <v>79.3103448275862</v>
      </c>
      <c r="R85" s="27">
        <f>MAX($AE$4-A85+1)</f>
        <v>319</v>
      </c>
      <c r="S85" s="27">
        <f>(2*$AO$3)-2*(A85-1)</f>
        <v>1160</v>
      </c>
      <c r="T85" s="22" t="s">
        <v>47</v>
      </c>
    </row>
    <row r="86" spans="1:20" ht="12.75">
      <c r="A86" s="27">
        <f>RANK(G86,$G$8:$G$663,0)</f>
        <v>79</v>
      </c>
      <c r="B86" s="28" t="s">
        <v>181</v>
      </c>
      <c r="C86" s="29" t="s">
        <v>23</v>
      </c>
      <c r="D86" s="29" t="s">
        <v>7</v>
      </c>
      <c r="E86" s="29" t="s">
        <v>182</v>
      </c>
      <c r="F86" s="29" t="s">
        <v>43</v>
      </c>
      <c r="G86" s="30">
        <v>2677</v>
      </c>
      <c r="H86" s="31">
        <f>G86-$G$7</f>
        <v>-297</v>
      </c>
      <c r="I86" s="32">
        <v>936</v>
      </c>
      <c r="J86" s="11">
        <f>RANK(I86,$I$8:$I$663,0)</f>
        <v>108</v>
      </c>
      <c r="K86" s="32">
        <v>830</v>
      </c>
      <c r="L86" s="11">
        <f>RANK(K86,$K$8:$K$663,0)</f>
        <v>99</v>
      </c>
      <c r="M86" s="32">
        <v>911</v>
      </c>
      <c r="N86" s="11">
        <f>RANK(M86,$M$8:$M$663,0)</f>
        <v>65</v>
      </c>
      <c r="O86" s="33"/>
      <c r="P86" s="33"/>
      <c r="Q86" s="33">
        <f>MIN(($AA$4-A86+1)/$Z$3*100,100)</f>
        <v>77.01149425287356</v>
      </c>
      <c r="R86" s="27">
        <f>MAX($AE$4-A86+1)</f>
        <v>317</v>
      </c>
      <c r="S86" s="27">
        <f>(2*$AO$3)-2*(A86-1)</f>
        <v>1156</v>
      </c>
      <c r="T86" s="22" t="s">
        <v>44</v>
      </c>
    </row>
    <row r="87" spans="1:20" ht="12.75">
      <c r="A87" s="27">
        <f>RANK(G87,$G$8:$G$663,0)</f>
        <v>79</v>
      </c>
      <c r="B87" s="28" t="s">
        <v>183</v>
      </c>
      <c r="C87" s="29" t="s">
        <v>61</v>
      </c>
      <c r="D87" s="29" t="s">
        <v>5</v>
      </c>
      <c r="E87" s="29" t="s">
        <v>70</v>
      </c>
      <c r="F87" s="29" t="s">
        <v>43</v>
      </c>
      <c r="G87" s="30">
        <v>2677</v>
      </c>
      <c r="H87" s="31">
        <f>G87-$G$7</f>
        <v>-297</v>
      </c>
      <c r="I87" s="32">
        <v>992</v>
      </c>
      <c r="J87" s="11">
        <f>RANK(I87,$I$8:$I$663,0)</f>
        <v>40</v>
      </c>
      <c r="K87" s="32">
        <v>807</v>
      </c>
      <c r="L87" s="11">
        <f>RANK(K87,$K$8:$K$663,0)</f>
        <v>148</v>
      </c>
      <c r="M87" s="32">
        <v>878</v>
      </c>
      <c r="N87" s="11">
        <f>RANK(M87,$M$8:$M$663,0)</f>
        <v>149</v>
      </c>
      <c r="O87" s="33"/>
      <c r="P87" s="33"/>
      <c r="Q87" s="33">
        <f>MIN(($AA$4-A87+1)/$Z$3*100,100)</f>
        <v>77.01149425287356</v>
      </c>
      <c r="R87" s="27">
        <f>MAX($AE$4-A87+1)</f>
        <v>317</v>
      </c>
      <c r="S87" s="27">
        <f>(2*$AO$3)-2*(A87-1)</f>
        <v>1156</v>
      </c>
      <c r="T87" s="22" t="s">
        <v>47</v>
      </c>
    </row>
    <row r="88" spans="1:20" ht="12.75">
      <c r="A88" s="27">
        <f>RANK(G88,$G$8:$G$663,0)</f>
        <v>81</v>
      </c>
      <c r="B88" s="28" t="s">
        <v>184</v>
      </c>
      <c r="C88" s="29" t="s">
        <v>61</v>
      </c>
      <c r="D88" s="29" t="s">
        <v>7</v>
      </c>
      <c r="E88" s="29" t="s">
        <v>95</v>
      </c>
      <c r="F88" s="29" t="s">
        <v>43</v>
      </c>
      <c r="G88" s="30">
        <v>2675</v>
      </c>
      <c r="H88" s="31">
        <f>G88-$G$7</f>
        <v>-299</v>
      </c>
      <c r="I88" s="32">
        <v>982</v>
      </c>
      <c r="J88" s="11">
        <f>RANK(I88,$I$8:$I$663,0)</f>
        <v>54</v>
      </c>
      <c r="K88" s="32">
        <v>800</v>
      </c>
      <c r="L88" s="11">
        <f>RANK(K88,$K$8:$K$663,0)</f>
        <v>164</v>
      </c>
      <c r="M88" s="32">
        <v>893</v>
      </c>
      <c r="N88" s="11">
        <f>RANK(M88,$M$8:$M$663,0)</f>
        <v>105</v>
      </c>
      <c r="O88" s="33"/>
      <c r="P88" s="33"/>
      <c r="Q88" s="33">
        <f>MIN(($AA$4-A88+1)/$Z$3*100,100)</f>
        <v>74.71264367816092</v>
      </c>
      <c r="R88" s="27">
        <f>MAX($AE$4-A88+1)</f>
        <v>315</v>
      </c>
      <c r="S88" s="27">
        <f>(2*$AO$3)-2*(A88-1)</f>
        <v>1152</v>
      </c>
      <c r="T88" s="22" t="s">
        <v>47</v>
      </c>
    </row>
    <row r="89" spans="1:20" ht="12.75">
      <c r="A89" s="27">
        <f>RANK(G89,$G$8:$G$663,0)</f>
        <v>82</v>
      </c>
      <c r="B89" s="23" t="s">
        <v>185</v>
      </c>
      <c r="C89" s="22" t="s">
        <v>23</v>
      </c>
      <c r="D89" s="22" t="s">
        <v>7</v>
      </c>
      <c r="E89" s="22" t="s">
        <v>186</v>
      </c>
      <c r="F89" s="22" t="s">
        <v>43</v>
      </c>
      <c r="G89" s="34">
        <v>2673</v>
      </c>
      <c r="H89" s="31">
        <f>G89-$G$7</f>
        <v>-301</v>
      </c>
      <c r="I89" s="35">
        <v>940</v>
      </c>
      <c r="J89" s="11">
        <f>RANK(I89,$I$8:$I$663,0)</f>
        <v>105</v>
      </c>
      <c r="K89" s="35">
        <v>871</v>
      </c>
      <c r="L89" s="11">
        <f>RANK(K89,$K$8:$K$663,0)</f>
        <v>57</v>
      </c>
      <c r="M89" s="35">
        <v>862</v>
      </c>
      <c r="N89" s="11">
        <f>RANK(M89,$M$8:$M$663,0)</f>
        <v>211</v>
      </c>
      <c r="O89" s="33"/>
      <c r="P89" s="33"/>
      <c r="Q89" s="33">
        <f>MIN(($AA$4-A89+1)/$Z$3*100,100)</f>
        <v>73.5632183908046</v>
      </c>
      <c r="R89" s="27">
        <f>MAX($AE$4-A89+1)</f>
        <v>314</v>
      </c>
      <c r="S89" s="27">
        <f>(2*$AO$3)-2*(A89-1)</f>
        <v>1150</v>
      </c>
      <c r="T89" s="22" t="s">
        <v>66</v>
      </c>
    </row>
    <row r="90" spans="1:20" ht="12.75">
      <c r="A90" s="27">
        <f>RANK(G90,$G$8:$G$663,0)</f>
        <v>82</v>
      </c>
      <c r="B90" s="28" t="s">
        <v>187</v>
      </c>
      <c r="C90" s="29" t="s">
        <v>23</v>
      </c>
      <c r="D90" s="29" t="s">
        <v>4</v>
      </c>
      <c r="E90" s="29" t="s">
        <v>106</v>
      </c>
      <c r="F90" s="29" t="s">
        <v>43</v>
      </c>
      <c r="G90" s="30">
        <v>2673</v>
      </c>
      <c r="H90" s="31">
        <f>G90-$G$7</f>
        <v>-301</v>
      </c>
      <c r="I90" s="32">
        <v>965</v>
      </c>
      <c r="J90" s="11">
        <f>RANK(I90,$I$8:$I$663,0)</f>
        <v>76</v>
      </c>
      <c r="K90" s="32">
        <v>815</v>
      </c>
      <c r="L90" s="11">
        <f>RANK(K90,$K$8:$K$663,0)</f>
        <v>133</v>
      </c>
      <c r="M90" s="32">
        <v>893</v>
      </c>
      <c r="N90" s="11">
        <f>RANK(M90,$M$8:$M$663,0)</f>
        <v>105</v>
      </c>
      <c r="O90" s="33"/>
      <c r="P90" s="33"/>
      <c r="Q90" s="33">
        <f>MIN(($AA$4-A90+1)/$Z$3*100,100)</f>
        <v>73.5632183908046</v>
      </c>
      <c r="R90" s="27">
        <f>MAX($AE$4-A90+1)</f>
        <v>314</v>
      </c>
      <c r="S90" s="27">
        <f>(2*$AO$3)-2*(A90-1)</f>
        <v>1150</v>
      </c>
      <c r="T90" s="22" t="s">
        <v>47</v>
      </c>
    </row>
    <row r="91" spans="1:20" ht="12.75">
      <c r="A91" s="27">
        <f>RANK(G91,$G$8:$G$663,0)</f>
        <v>84</v>
      </c>
      <c r="B91" s="28" t="s">
        <v>188</v>
      </c>
      <c r="C91" s="29" t="s">
        <v>23</v>
      </c>
      <c r="D91" s="29" t="s">
        <v>5</v>
      </c>
      <c r="E91" s="29" t="s">
        <v>128</v>
      </c>
      <c r="F91" s="29" t="s">
        <v>43</v>
      </c>
      <c r="G91" s="30">
        <v>2672</v>
      </c>
      <c r="H91" s="31">
        <f>G91-$G$7</f>
        <v>-302</v>
      </c>
      <c r="I91" s="32">
        <v>966</v>
      </c>
      <c r="J91" s="11">
        <f>RANK(I91,$I$8:$I$663,0)</f>
        <v>71</v>
      </c>
      <c r="K91" s="32">
        <v>831</v>
      </c>
      <c r="L91" s="11">
        <f>RANK(K91,$K$8:$K$663,0)</f>
        <v>97</v>
      </c>
      <c r="M91" s="32">
        <v>875</v>
      </c>
      <c r="N91" s="11">
        <f>RANK(M91,$M$8:$M$663,0)</f>
        <v>158</v>
      </c>
      <c r="O91" s="33"/>
      <c r="P91" s="33"/>
      <c r="Q91" s="33">
        <f>MIN(($AA$4-A91+1)/$Z$3*100,100)</f>
        <v>71.26436781609196</v>
      </c>
      <c r="R91" s="27">
        <f>MAX($AE$4-A91+1)</f>
        <v>312</v>
      </c>
      <c r="S91" s="27">
        <f>(2*$AO$3)-2*(A91-1)</f>
        <v>1146</v>
      </c>
      <c r="T91" s="22" t="s">
        <v>47</v>
      </c>
    </row>
    <row r="92" spans="1:20" ht="12.75">
      <c r="A92" s="27">
        <f>RANK(G92,$G$8:$G$663,0)</f>
        <v>85</v>
      </c>
      <c r="B92" s="23" t="s">
        <v>189</v>
      </c>
      <c r="C92" s="22" t="s">
        <v>61</v>
      </c>
      <c r="D92" s="22" t="s">
        <v>3</v>
      </c>
      <c r="E92" s="22" t="s">
        <v>190</v>
      </c>
      <c r="F92" s="22" t="s">
        <v>43</v>
      </c>
      <c r="G92" s="34">
        <v>2669</v>
      </c>
      <c r="H92" s="31">
        <f>G92-$G$7</f>
        <v>-305</v>
      </c>
      <c r="I92" s="35">
        <v>953</v>
      </c>
      <c r="J92" s="11">
        <f>RANK(I92,$I$8:$I$663,0)</f>
        <v>90</v>
      </c>
      <c r="K92" s="35">
        <v>763</v>
      </c>
      <c r="L92" s="11">
        <f>RANK(K92,$K$8:$K$663,0)</f>
        <v>256</v>
      </c>
      <c r="M92" s="35">
        <v>953</v>
      </c>
      <c r="N92" s="11">
        <f>RANK(M92,$M$8:$M$663,0)</f>
        <v>8</v>
      </c>
      <c r="O92" s="33"/>
      <c r="P92" s="33"/>
      <c r="Q92" s="33">
        <f>MIN(($AA$4-A92+1)/$Z$3*100,100)</f>
        <v>70.11494252873564</v>
      </c>
      <c r="R92" s="27">
        <f>MAX($AE$4-A92+1)</f>
        <v>311</v>
      </c>
      <c r="S92" s="27">
        <f>(2*$AO$3)-2*(A92-1)</f>
        <v>1144</v>
      </c>
      <c r="T92" s="22" t="s">
        <v>66</v>
      </c>
    </row>
    <row r="93" spans="1:20" ht="12.75">
      <c r="A93" s="27">
        <f>RANK(G93,$G$8:$G$663,0)</f>
        <v>85</v>
      </c>
      <c r="B93" s="28" t="s">
        <v>191</v>
      </c>
      <c r="C93" s="29" t="s">
        <v>113</v>
      </c>
      <c r="D93" s="29" t="s">
        <v>6</v>
      </c>
      <c r="E93" s="29" t="s">
        <v>175</v>
      </c>
      <c r="F93" s="29" t="s">
        <v>43</v>
      </c>
      <c r="G93" s="30">
        <v>2669</v>
      </c>
      <c r="H93" s="31">
        <f>G93-$G$7</f>
        <v>-305</v>
      </c>
      <c r="I93" s="32">
        <v>884</v>
      </c>
      <c r="J93" s="11">
        <f>RANK(I93,$I$8:$I$663,0)</f>
        <v>196</v>
      </c>
      <c r="K93" s="32">
        <v>891</v>
      </c>
      <c r="L93" s="11">
        <f>RANK(K93,$K$8:$K$663,0)</f>
        <v>32</v>
      </c>
      <c r="M93" s="32">
        <v>894</v>
      </c>
      <c r="N93" s="11">
        <f>RANK(M93,$M$8:$M$663,0)</f>
        <v>101</v>
      </c>
      <c r="O93" s="33"/>
      <c r="P93" s="33"/>
      <c r="Q93" s="33">
        <f>MIN(($AA$4-A93+1)/$Z$3*100,100)</f>
        <v>70.11494252873564</v>
      </c>
      <c r="R93" s="27">
        <f>MAX($AE$4-A93+1)</f>
        <v>311</v>
      </c>
      <c r="S93" s="27">
        <f>(2*$AO$3)-2*(A93-1)</f>
        <v>1144</v>
      </c>
      <c r="T93" s="22" t="s">
        <v>44</v>
      </c>
    </row>
    <row r="94" spans="1:20" ht="12.75">
      <c r="A94" s="27">
        <f>RANK(G94,$G$8:$G$663,0)</f>
        <v>85</v>
      </c>
      <c r="B94" s="28" t="s">
        <v>192</v>
      </c>
      <c r="C94" s="29" t="s">
        <v>23</v>
      </c>
      <c r="D94" s="29" t="s">
        <v>8</v>
      </c>
      <c r="E94" s="29" t="s">
        <v>193</v>
      </c>
      <c r="F94" s="29" t="s">
        <v>43</v>
      </c>
      <c r="G94" s="30">
        <v>2669</v>
      </c>
      <c r="H94" s="31">
        <f>G94-$G$7</f>
        <v>-305</v>
      </c>
      <c r="I94" s="32">
        <v>971</v>
      </c>
      <c r="J94" s="11">
        <f>RANK(I94,$I$8:$I$663,0)</f>
        <v>67</v>
      </c>
      <c r="K94" s="32">
        <v>847</v>
      </c>
      <c r="L94" s="11">
        <f>RANK(K94,$K$8:$K$663,0)</f>
        <v>81</v>
      </c>
      <c r="M94" s="32">
        <v>851</v>
      </c>
      <c r="N94" s="11">
        <f>RANK(M94,$M$8:$M$663,0)</f>
        <v>250</v>
      </c>
      <c r="O94" s="33"/>
      <c r="P94" s="33"/>
      <c r="Q94" s="33">
        <f>MIN(($AA$4-A94+1)/$Z$3*100,100)</f>
        <v>70.11494252873564</v>
      </c>
      <c r="R94" s="27">
        <f>MAX($AE$4-A94+1)</f>
        <v>311</v>
      </c>
      <c r="S94" s="27">
        <f>(2*$AO$3)-2*(A94-1)</f>
        <v>1144</v>
      </c>
      <c r="T94" s="22" t="s">
        <v>44</v>
      </c>
    </row>
    <row r="95" spans="1:20" ht="12.75">
      <c r="A95" s="27">
        <f>RANK(G95,$G$8:$G$663,0)</f>
        <v>88</v>
      </c>
      <c r="B95" s="28" t="s">
        <v>194</v>
      </c>
      <c r="C95" s="29" t="s">
        <v>23</v>
      </c>
      <c r="D95" s="29" t="s">
        <v>7</v>
      </c>
      <c r="E95" s="29" t="s">
        <v>59</v>
      </c>
      <c r="F95" s="29" t="s">
        <v>43</v>
      </c>
      <c r="G95" s="30">
        <v>2666</v>
      </c>
      <c r="H95" s="31">
        <f>G95-$G$7</f>
        <v>-308</v>
      </c>
      <c r="I95" s="32">
        <v>916</v>
      </c>
      <c r="J95" s="11">
        <f>RANK(I95,$I$8:$I$663,0)</f>
        <v>146</v>
      </c>
      <c r="K95" s="32">
        <v>932</v>
      </c>
      <c r="L95" s="11">
        <f>RANK(K95,$K$8:$K$663,0)</f>
        <v>8</v>
      </c>
      <c r="M95" s="32">
        <v>818</v>
      </c>
      <c r="N95" s="11">
        <f>RANK(M95,$M$8:$M$663,0)</f>
        <v>380</v>
      </c>
      <c r="O95" s="33"/>
      <c r="P95" s="33"/>
      <c r="Q95" s="33">
        <f>MIN(($AA$4-A95+1)/$Z$3*100,100)</f>
        <v>66.66666666666666</v>
      </c>
      <c r="R95" s="27">
        <f>MAX($AE$4-A95+1)</f>
        <v>308</v>
      </c>
      <c r="S95" s="27">
        <f>(2*$AO$3)-2*(A95-1)</f>
        <v>1138</v>
      </c>
      <c r="T95" s="22" t="s">
        <v>47</v>
      </c>
    </row>
    <row r="96" spans="1:20" ht="12.75">
      <c r="A96" s="27">
        <f>RANK(G96,$G$8:$G$663,0)</f>
        <v>89</v>
      </c>
      <c r="B96" s="23" t="s">
        <v>195</v>
      </c>
      <c r="C96" s="22" t="s">
        <v>23</v>
      </c>
      <c r="D96" s="22" t="s">
        <v>6</v>
      </c>
      <c r="E96" s="22" t="s">
        <v>190</v>
      </c>
      <c r="F96" s="22" t="s">
        <v>43</v>
      </c>
      <c r="G96" s="34">
        <v>2663</v>
      </c>
      <c r="H96" s="31">
        <f>G96-$G$7</f>
        <v>-311</v>
      </c>
      <c r="I96" s="35">
        <v>930</v>
      </c>
      <c r="J96" s="11">
        <f>RANK(I96,$I$8:$I$663,0)</f>
        <v>117</v>
      </c>
      <c r="K96" s="35">
        <v>851</v>
      </c>
      <c r="L96" s="11">
        <f>RANK(K96,$K$8:$K$663,0)</f>
        <v>76</v>
      </c>
      <c r="M96" s="35">
        <v>882</v>
      </c>
      <c r="N96" s="11">
        <f>RANK(M96,$M$8:$M$663,0)</f>
        <v>134</v>
      </c>
      <c r="O96" s="33"/>
      <c r="P96" s="33"/>
      <c r="Q96" s="33">
        <f>MIN(($AA$4-A96+1)/$Z$3*100,100)</f>
        <v>65.51724137931035</v>
      </c>
      <c r="R96" s="27">
        <f>MAX($AE$4-A96+1)</f>
        <v>307</v>
      </c>
      <c r="S96" s="27">
        <f>(2*$AO$3)-2*(A96-1)</f>
        <v>1136</v>
      </c>
      <c r="T96" s="22" t="s">
        <v>66</v>
      </c>
    </row>
    <row r="97" spans="1:20" ht="12.75">
      <c r="A97" s="27">
        <f>RANK(G97,$G$8:$G$663,0)</f>
        <v>89</v>
      </c>
      <c r="B97" s="28" t="s">
        <v>196</v>
      </c>
      <c r="C97" s="29" t="s">
        <v>23</v>
      </c>
      <c r="D97" s="29" t="s">
        <v>7</v>
      </c>
      <c r="E97" s="29" t="s">
        <v>95</v>
      </c>
      <c r="F97" s="29" t="s">
        <v>43</v>
      </c>
      <c r="G97" s="30">
        <v>2663</v>
      </c>
      <c r="H97" s="31">
        <f>G97-$G$7</f>
        <v>-311</v>
      </c>
      <c r="I97" s="32">
        <v>984</v>
      </c>
      <c r="J97" s="11">
        <f>RANK(I97,$I$8:$I$663,0)</f>
        <v>50</v>
      </c>
      <c r="K97" s="32">
        <v>794</v>
      </c>
      <c r="L97" s="11">
        <f>RANK(K97,$K$8:$K$663,0)</f>
        <v>176</v>
      </c>
      <c r="M97" s="32">
        <v>885</v>
      </c>
      <c r="N97" s="11">
        <f>RANK(M97,$M$8:$M$663,0)</f>
        <v>125</v>
      </c>
      <c r="O97" s="33"/>
      <c r="P97" s="33"/>
      <c r="Q97" s="33">
        <f>MIN(($AA$4-A97+1)/$Z$3*100,100)</f>
        <v>65.51724137931035</v>
      </c>
      <c r="R97" s="27">
        <f>MAX($AE$4-A97+1)</f>
        <v>307</v>
      </c>
      <c r="S97" s="27">
        <f>(2*$AO$3)-2*(A97-1)</f>
        <v>1136</v>
      </c>
      <c r="T97" s="22" t="s">
        <v>47</v>
      </c>
    </row>
    <row r="98" spans="1:20" ht="12.75">
      <c r="A98" s="27">
        <f>RANK(G98,$G$8:$G$663,0)</f>
        <v>91</v>
      </c>
      <c r="B98" s="28" t="s">
        <v>197</v>
      </c>
      <c r="C98" s="29" t="s">
        <v>113</v>
      </c>
      <c r="D98" s="29" t="s">
        <v>5</v>
      </c>
      <c r="E98" s="29" t="s">
        <v>198</v>
      </c>
      <c r="F98" s="29" t="s">
        <v>43</v>
      </c>
      <c r="G98" s="30">
        <v>2660</v>
      </c>
      <c r="H98" s="31">
        <f>G98-$G$7</f>
        <v>-314</v>
      </c>
      <c r="I98" s="32">
        <v>933</v>
      </c>
      <c r="J98" s="11">
        <f>RANK(I98,$I$8:$I$663,0)</f>
        <v>112</v>
      </c>
      <c r="K98" s="32">
        <v>803</v>
      </c>
      <c r="L98" s="11">
        <f>RANK(K98,$K$8:$K$663,0)</f>
        <v>155</v>
      </c>
      <c r="M98" s="32">
        <v>924</v>
      </c>
      <c r="N98" s="11">
        <f>RANK(M98,$M$8:$M$663,0)</f>
        <v>48</v>
      </c>
      <c r="O98" s="33"/>
      <c r="P98" s="33"/>
      <c r="Q98" s="33">
        <f>MIN(($AA$4-A98+1)/$Z$3*100,100)</f>
        <v>63.2183908045977</v>
      </c>
      <c r="R98" s="27">
        <f>MAX($AE$4-A98+1)</f>
        <v>305</v>
      </c>
      <c r="S98" s="27">
        <f>(2*$AO$3)-2*(A98-1)</f>
        <v>1132</v>
      </c>
      <c r="T98" s="22" t="s">
        <v>47</v>
      </c>
    </row>
    <row r="99" spans="1:20" ht="12.75">
      <c r="A99" s="27">
        <f>RANK(G99,$G$8:$G$663,0)</f>
        <v>92</v>
      </c>
      <c r="B99" s="28" t="s">
        <v>199</v>
      </c>
      <c r="C99" s="29" t="s">
        <v>23</v>
      </c>
      <c r="D99" s="29" t="s">
        <v>5</v>
      </c>
      <c r="E99" s="29" t="s">
        <v>136</v>
      </c>
      <c r="F99" s="29" t="s">
        <v>43</v>
      </c>
      <c r="G99" s="30">
        <v>2657</v>
      </c>
      <c r="H99" s="31">
        <f>G99-$G$7</f>
        <v>-317</v>
      </c>
      <c r="I99" s="32">
        <v>916</v>
      </c>
      <c r="J99" s="11">
        <f>RANK(I99,$I$8:$I$663,0)</f>
        <v>146</v>
      </c>
      <c r="K99" s="32">
        <v>863</v>
      </c>
      <c r="L99" s="11">
        <f>RANK(K99,$K$8:$K$663,0)</f>
        <v>63</v>
      </c>
      <c r="M99" s="32">
        <v>878</v>
      </c>
      <c r="N99" s="11">
        <f>RANK(M99,$M$8:$M$663,0)</f>
        <v>149</v>
      </c>
      <c r="O99" s="33"/>
      <c r="P99" s="33"/>
      <c r="Q99" s="33">
        <f>MIN(($AA$4-A99+1)/$Z$3*100,100)</f>
        <v>62.06896551724138</v>
      </c>
      <c r="R99" s="27">
        <f>MAX($AE$4-A99+1)</f>
        <v>304</v>
      </c>
      <c r="S99" s="27">
        <f>(2*$AO$3)-2*(A99-1)</f>
        <v>1130</v>
      </c>
      <c r="T99" s="22" t="s">
        <v>73</v>
      </c>
    </row>
    <row r="100" spans="1:20" ht="12.75">
      <c r="A100" s="27">
        <f>RANK(G100,$G$8:$G$663,0)</f>
        <v>92</v>
      </c>
      <c r="B100" s="28" t="s">
        <v>200</v>
      </c>
      <c r="C100" s="29" t="s">
        <v>113</v>
      </c>
      <c r="D100" s="29" t="s">
        <v>8</v>
      </c>
      <c r="E100" s="29" t="s">
        <v>72</v>
      </c>
      <c r="F100" s="29" t="s">
        <v>43</v>
      </c>
      <c r="G100" s="30">
        <v>2657</v>
      </c>
      <c r="H100" s="31">
        <f>G100-$G$7</f>
        <v>-317</v>
      </c>
      <c r="I100" s="32">
        <v>945</v>
      </c>
      <c r="J100" s="11">
        <f>RANK(I100,$I$8:$I$663,0)</f>
        <v>103</v>
      </c>
      <c r="K100" s="32">
        <v>840</v>
      </c>
      <c r="L100" s="11">
        <f>RANK(K100,$K$8:$K$663,0)</f>
        <v>87</v>
      </c>
      <c r="M100" s="32">
        <v>872</v>
      </c>
      <c r="N100" s="11">
        <f>RANK(M100,$M$8:$M$663,0)</f>
        <v>170</v>
      </c>
      <c r="O100" s="33"/>
      <c r="P100" s="33"/>
      <c r="Q100" s="33">
        <f>MIN(($AA$4-A100+1)/$Z$3*100,100)</f>
        <v>62.06896551724138</v>
      </c>
      <c r="R100" s="27">
        <f>MAX($AE$4-A100+1)</f>
        <v>304</v>
      </c>
      <c r="S100" s="27">
        <f>(2*$AO$3)-2*(A100-1)</f>
        <v>1130</v>
      </c>
      <c r="T100" s="22" t="s">
        <v>73</v>
      </c>
    </row>
    <row r="101" spans="1:20" ht="12.75">
      <c r="A101" s="27">
        <f>RANK(G101,$G$8:$G$663,0)</f>
        <v>94</v>
      </c>
      <c r="B101" s="23" t="s">
        <v>201</v>
      </c>
      <c r="C101" s="22" t="s">
        <v>23</v>
      </c>
      <c r="D101" s="22" t="s">
        <v>6</v>
      </c>
      <c r="E101" s="22" t="s">
        <v>190</v>
      </c>
      <c r="F101" s="22" t="s">
        <v>43</v>
      </c>
      <c r="G101" s="34">
        <v>2654</v>
      </c>
      <c r="H101" s="31">
        <f>G101-$G$7</f>
        <v>-320</v>
      </c>
      <c r="I101" s="35">
        <v>997</v>
      </c>
      <c r="J101" s="11">
        <f>RANK(I101,$I$8:$I$663,0)</f>
        <v>30</v>
      </c>
      <c r="K101" s="35">
        <v>762</v>
      </c>
      <c r="L101" s="11">
        <f>RANK(K101,$K$8:$K$663,0)</f>
        <v>259</v>
      </c>
      <c r="M101" s="35">
        <v>895</v>
      </c>
      <c r="N101" s="11">
        <f>RANK(M101,$M$8:$M$663,0)</f>
        <v>99</v>
      </c>
      <c r="O101" s="33"/>
      <c r="P101" s="33"/>
      <c r="Q101" s="33">
        <f>MIN(($AA$4-A101+1)/$Z$3*100,100)</f>
        <v>59.77011494252874</v>
      </c>
      <c r="R101" s="27">
        <f>MAX($AE$4-A101+1)</f>
        <v>302</v>
      </c>
      <c r="S101" s="27">
        <f>(2*$AO$3)-2*(A101-1)</f>
        <v>1126</v>
      </c>
      <c r="T101" s="22" t="s">
        <v>66</v>
      </c>
    </row>
    <row r="102" spans="1:20" ht="12.75">
      <c r="A102" s="27">
        <f>RANK(G102,$G$8:$G$663,0)</f>
        <v>94</v>
      </c>
      <c r="B102" s="28" t="s">
        <v>202</v>
      </c>
      <c r="C102" s="29" t="s">
        <v>23</v>
      </c>
      <c r="D102" s="29" t="s">
        <v>5</v>
      </c>
      <c r="E102" s="29" t="s">
        <v>106</v>
      </c>
      <c r="F102" s="29" t="s">
        <v>43</v>
      </c>
      <c r="G102" s="30">
        <v>2654</v>
      </c>
      <c r="H102" s="31">
        <f>G102-$G$7</f>
        <v>-320</v>
      </c>
      <c r="I102" s="32">
        <v>961</v>
      </c>
      <c r="J102" s="11">
        <f>RANK(I102,$I$8:$I$663,0)</f>
        <v>82</v>
      </c>
      <c r="K102" s="32">
        <v>807</v>
      </c>
      <c r="L102" s="11">
        <f>RANK(K102,$K$8:$K$663,0)</f>
        <v>148</v>
      </c>
      <c r="M102" s="32">
        <v>886</v>
      </c>
      <c r="N102" s="11">
        <f>RANK(M102,$M$8:$M$663,0)</f>
        <v>119</v>
      </c>
      <c r="O102" s="33"/>
      <c r="P102" s="33"/>
      <c r="Q102" s="33">
        <f>MIN(($AA$4-A102+1)/$Z$3*100,100)</f>
        <v>59.77011494252874</v>
      </c>
      <c r="R102" s="27">
        <f>MAX($AE$4-A102+1)</f>
        <v>302</v>
      </c>
      <c r="S102" s="27">
        <f>(2*$AO$3)-2*(A102-1)</f>
        <v>1126</v>
      </c>
      <c r="T102" s="22" t="s">
        <v>47</v>
      </c>
    </row>
    <row r="103" spans="1:20" ht="12.75">
      <c r="A103" s="27">
        <f>RANK(G103,$G$8:$G$663,0)</f>
        <v>96</v>
      </c>
      <c r="B103" s="28" t="s">
        <v>203</v>
      </c>
      <c r="C103" s="29" t="s">
        <v>61</v>
      </c>
      <c r="D103" s="29" t="s">
        <v>7</v>
      </c>
      <c r="E103" s="29" t="s">
        <v>101</v>
      </c>
      <c r="F103" s="29" t="s">
        <v>43</v>
      </c>
      <c r="G103" s="30">
        <v>2653</v>
      </c>
      <c r="H103" s="31">
        <f>G103-$G$7</f>
        <v>-321</v>
      </c>
      <c r="I103" s="32">
        <v>927</v>
      </c>
      <c r="J103" s="11">
        <f>RANK(I103,$I$8:$I$663,0)</f>
        <v>122</v>
      </c>
      <c r="K103" s="32">
        <v>820</v>
      </c>
      <c r="L103" s="11">
        <f>RANK(K103,$K$8:$K$663,0)</f>
        <v>119</v>
      </c>
      <c r="M103" s="32">
        <v>906</v>
      </c>
      <c r="N103" s="11">
        <f>RANK(M103,$M$8:$M$663,0)</f>
        <v>71</v>
      </c>
      <c r="O103" s="33"/>
      <c r="P103" s="33"/>
      <c r="Q103" s="33">
        <f>MIN(($AA$4-A103+1)/$Z$3*100,100)</f>
        <v>57.47126436781609</v>
      </c>
      <c r="R103" s="27">
        <f>MAX($AE$4-A103+1)</f>
        <v>300</v>
      </c>
      <c r="S103" s="27">
        <f>(2*$AO$3)-2*(A103-1)</f>
        <v>1122</v>
      </c>
      <c r="T103" s="22" t="s">
        <v>73</v>
      </c>
    </row>
    <row r="104" spans="1:20" ht="12.75">
      <c r="A104" s="27">
        <f>RANK(G104,$G$8:$G$663,0)</f>
        <v>97</v>
      </c>
      <c r="B104" s="28" t="s">
        <v>204</v>
      </c>
      <c r="C104" s="29" t="s">
        <v>23</v>
      </c>
      <c r="D104" s="29" t="s">
        <v>5</v>
      </c>
      <c r="E104" s="29" t="s">
        <v>51</v>
      </c>
      <c r="F104" s="29" t="s">
        <v>43</v>
      </c>
      <c r="G104" s="30">
        <v>2652</v>
      </c>
      <c r="H104" s="31">
        <f>G104-$G$7</f>
        <v>-322</v>
      </c>
      <c r="I104" s="32">
        <v>948</v>
      </c>
      <c r="J104" s="11">
        <f>RANK(I104,$I$8:$I$663,0)</f>
        <v>97</v>
      </c>
      <c r="K104" s="32">
        <v>884</v>
      </c>
      <c r="L104" s="11">
        <f>RANK(K104,$K$8:$K$663,0)</f>
        <v>39</v>
      </c>
      <c r="M104" s="32">
        <v>820</v>
      </c>
      <c r="N104" s="11">
        <f>RANK(M104,$M$8:$M$663,0)</f>
        <v>373</v>
      </c>
      <c r="O104" s="33"/>
      <c r="P104" s="33"/>
      <c r="Q104" s="33">
        <f>MIN(($AA$4-A104+1)/$Z$3*100,100)</f>
        <v>56.32183908045977</v>
      </c>
      <c r="R104" s="27">
        <f>MAX($AE$4-A104+1)</f>
        <v>299</v>
      </c>
      <c r="S104" s="27">
        <f>(2*$AO$3)-2*(A104-1)</f>
        <v>1120</v>
      </c>
      <c r="T104" s="22" t="s">
        <v>44</v>
      </c>
    </row>
    <row r="105" spans="1:20" ht="12.75">
      <c r="A105" s="27">
        <f>RANK(G105,$G$8:$G$663,0)</f>
        <v>97</v>
      </c>
      <c r="B105" s="28" t="s">
        <v>205</v>
      </c>
      <c r="C105" s="29" t="s">
        <v>61</v>
      </c>
      <c r="D105" s="29" t="s">
        <v>6</v>
      </c>
      <c r="E105" s="29" t="s">
        <v>198</v>
      </c>
      <c r="F105" s="29" t="s">
        <v>43</v>
      </c>
      <c r="G105" s="30">
        <v>2652</v>
      </c>
      <c r="H105" s="31">
        <f>G105-$G$7</f>
        <v>-322</v>
      </c>
      <c r="I105" s="32">
        <v>888</v>
      </c>
      <c r="J105" s="11">
        <f>RANK(I105,$I$8:$I$663,0)</f>
        <v>188</v>
      </c>
      <c r="K105" s="32">
        <v>872</v>
      </c>
      <c r="L105" s="11">
        <f>RANK(K105,$K$8:$K$663,0)</f>
        <v>55</v>
      </c>
      <c r="M105" s="32">
        <v>892</v>
      </c>
      <c r="N105" s="11">
        <f>RANK(M105,$M$8:$M$663,0)</f>
        <v>108</v>
      </c>
      <c r="O105" s="33"/>
      <c r="P105" s="33"/>
      <c r="Q105" s="33">
        <f>MIN(($AA$4-A105+1)/$Z$3*100,100)</f>
        <v>56.32183908045977</v>
      </c>
      <c r="R105" s="27">
        <f>MAX($AE$4-A105+1)</f>
        <v>299</v>
      </c>
      <c r="S105" s="27">
        <f>(2*$AO$3)-2*(A105-1)</f>
        <v>1120</v>
      </c>
      <c r="T105" s="22" t="s">
        <v>47</v>
      </c>
    </row>
    <row r="106" spans="1:20" ht="12.75">
      <c r="A106" s="27">
        <f>RANK(G106,$G$8:$G$663,0)</f>
        <v>99</v>
      </c>
      <c r="B106" s="28" t="s">
        <v>206</v>
      </c>
      <c r="C106" s="29" t="s">
        <v>61</v>
      </c>
      <c r="D106" s="29" t="s">
        <v>5</v>
      </c>
      <c r="E106" s="29" t="s">
        <v>106</v>
      </c>
      <c r="F106" s="29" t="s">
        <v>43</v>
      </c>
      <c r="G106" s="30">
        <v>2650</v>
      </c>
      <c r="H106" s="31">
        <f>G106-$G$7</f>
        <v>-324</v>
      </c>
      <c r="I106" s="32">
        <v>962</v>
      </c>
      <c r="J106" s="11">
        <f>RANK(I106,$I$8:$I$663,0)</f>
        <v>79</v>
      </c>
      <c r="K106" s="32">
        <v>753</v>
      </c>
      <c r="L106" s="11">
        <f>RANK(K106,$K$8:$K$663,0)</f>
        <v>288</v>
      </c>
      <c r="M106" s="32">
        <v>935</v>
      </c>
      <c r="N106" s="11">
        <f>RANK(M106,$M$8:$M$663,0)</f>
        <v>38</v>
      </c>
      <c r="O106" s="33"/>
      <c r="P106" s="33"/>
      <c r="Q106" s="33">
        <f>MIN(($AA$4-A106+1)/$Z$3*100,100)</f>
        <v>54.02298850574713</v>
      </c>
      <c r="R106" s="27">
        <f>MAX($AE$4-A106+1)</f>
        <v>297</v>
      </c>
      <c r="S106" s="27">
        <f>(2*$AO$3)-2*(A106-1)</f>
        <v>1116</v>
      </c>
      <c r="T106" s="22" t="s">
        <v>47</v>
      </c>
    </row>
    <row r="107" spans="1:20" ht="12.75">
      <c r="A107" s="27">
        <f>RANK(G107,$G$8:$G$663,0)</f>
        <v>100</v>
      </c>
      <c r="B107" s="28" t="s">
        <v>207</v>
      </c>
      <c r="C107" s="29" t="s">
        <v>113</v>
      </c>
      <c r="D107" s="29" t="s">
        <v>7</v>
      </c>
      <c r="E107" s="29" t="s">
        <v>128</v>
      </c>
      <c r="F107" s="29" t="s">
        <v>43</v>
      </c>
      <c r="G107" s="30">
        <v>2648</v>
      </c>
      <c r="H107" s="31">
        <f>G107-$G$7</f>
        <v>-326</v>
      </c>
      <c r="I107" s="32">
        <v>927</v>
      </c>
      <c r="J107" s="11">
        <f>RANK(I107,$I$8:$I$663,0)</f>
        <v>122</v>
      </c>
      <c r="K107" s="32">
        <v>859</v>
      </c>
      <c r="L107" s="11">
        <f>RANK(K107,$K$8:$K$663,0)</f>
        <v>67</v>
      </c>
      <c r="M107" s="32">
        <v>862</v>
      </c>
      <c r="N107" s="11">
        <f>RANK(M107,$M$8:$M$663,0)</f>
        <v>211</v>
      </c>
      <c r="O107" s="33"/>
      <c r="P107" s="33"/>
      <c r="Q107" s="33">
        <f>MIN(($AA$4-A107+1)/$Z$3*100,100)</f>
        <v>52.87356321839081</v>
      </c>
      <c r="R107" s="27">
        <f>MAX($AE$4-A107+1)</f>
        <v>296</v>
      </c>
      <c r="S107" s="27">
        <f>(2*$AO$3)-2*(A107-1)</f>
        <v>1114</v>
      </c>
      <c r="T107" s="22" t="s">
        <v>47</v>
      </c>
    </row>
    <row r="108" spans="1:20" ht="12.75">
      <c r="A108" s="27">
        <f>RANK(G108,$G$8:$G$663,0)</f>
        <v>101</v>
      </c>
      <c r="B108" s="28" t="s">
        <v>208</v>
      </c>
      <c r="C108" s="29" t="s">
        <v>61</v>
      </c>
      <c r="D108" s="29" t="s">
        <v>5</v>
      </c>
      <c r="E108" s="29" t="s">
        <v>142</v>
      </c>
      <c r="F108" s="29" t="s">
        <v>43</v>
      </c>
      <c r="G108" s="30">
        <v>2646</v>
      </c>
      <c r="H108" s="31">
        <f>G108-$G$7</f>
        <v>-328</v>
      </c>
      <c r="I108" s="32">
        <v>907</v>
      </c>
      <c r="J108" s="11">
        <f>RANK(I108,$I$8:$I$663,0)</f>
        <v>153</v>
      </c>
      <c r="K108" s="32">
        <v>815</v>
      </c>
      <c r="L108" s="11">
        <f>RANK(K108,$K$8:$K$663,0)</f>
        <v>133</v>
      </c>
      <c r="M108" s="32">
        <v>924</v>
      </c>
      <c r="N108" s="11">
        <f>RANK(M108,$M$8:$M$663,0)</f>
        <v>48</v>
      </c>
      <c r="O108" s="33"/>
      <c r="P108" s="33"/>
      <c r="Q108" s="33">
        <f>MIN(($AA$4-A108+1)/$Z$3*100,100)</f>
        <v>51.724137931034484</v>
      </c>
      <c r="R108" s="27">
        <f>MAX($AE$4-A108+1)</f>
        <v>295</v>
      </c>
      <c r="S108" s="27">
        <f>(2*$AO$3)-2*(A108-1)</f>
        <v>1112</v>
      </c>
      <c r="T108" s="22" t="s">
        <v>73</v>
      </c>
    </row>
    <row r="109" spans="1:20" ht="12.75">
      <c r="A109" s="27">
        <f>RANK(G109,$G$8:$G$663,0)</f>
        <v>102</v>
      </c>
      <c r="B109" s="28" t="s">
        <v>209</v>
      </c>
      <c r="C109" s="29" t="s">
        <v>23</v>
      </c>
      <c r="D109" s="29" t="s">
        <v>4</v>
      </c>
      <c r="E109" s="29" t="s">
        <v>49</v>
      </c>
      <c r="F109" s="29" t="s">
        <v>43</v>
      </c>
      <c r="G109" s="30">
        <v>2645</v>
      </c>
      <c r="H109" s="31">
        <f>G109-$G$7</f>
        <v>-329</v>
      </c>
      <c r="I109" s="32">
        <v>985</v>
      </c>
      <c r="J109" s="11">
        <f>RANK(I109,$I$8:$I$663,0)</f>
        <v>49</v>
      </c>
      <c r="K109" s="32">
        <v>813</v>
      </c>
      <c r="L109" s="11">
        <f>RANK(K109,$K$8:$K$663,0)</f>
        <v>136</v>
      </c>
      <c r="M109" s="32">
        <v>847</v>
      </c>
      <c r="N109" s="11">
        <f>RANK(M109,$M$8:$M$663,0)</f>
        <v>268</v>
      </c>
      <c r="O109" s="33"/>
      <c r="P109" s="33"/>
      <c r="Q109" s="33">
        <f>MIN(($AA$4-A109+1)/$Z$3*100,100)</f>
        <v>50.57471264367817</v>
      </c>
      <c r="R109" s="27">
        <f>MAX($AE$4-A109+1)</f>
        <v>294</v>
      </c>
      <c r="S109" s="27">
        <f>(2*$AO$3)-2*(A109-1)</f>
        <v>1110</v>
      </c>
      <c r="T109" s="22" t="s">
        <v>47</v>
      </c>
    </row>
    <row r="110" spans="1:20" ht="12.75">
      <c r="A110" s="27">
        <f>RANK(G110,$G$8:$G$663,0)</f>
        <v>103</v>
      </c>
      <c r="B110" s="23" t="s">
        <v>210</v>
      </c>
      <c r="C110" s="22" t="s">
        <v>61</v>
      </c>
      <c r="D110" s="22" t="s">
        <v>6</v>
      </c>
      <c r="E110" s="22" t="s">
        <v>119</v>
      </c>
      <c r="F110" s="22" t="s">
        <v>43</v>
      </c>
      <c r="G110" s="34">
        <v>2642</v>
      </c>
      <c r="H110" s="31">
        <f>G110-$G$7</f>
        <v>-332</v>
      </c>
      <c r="I110" s="35">
        <v>878</v>
      </c>
      <c r="J110" s="11">
        <f>RANK(I110,$I$8:$I$663,0)</f>
        <v>205</v>
      </c>
      <c r="K110" s="35">
        <v>817</v>
      </c>
      <c r="L110" s="11">
        <f>RANK(K110,$K$8:$K$663,0)</f>
        <v>125</v>
      </c>
      <c r="M110" s="35">
        <v>947</v>
      </c>
      <c r="N110" s="11">
        <f>RANK(M110,$M$8:$M$663,0)</f>
        <v>21</v>
      </c>
      <c r="O110" s="33"/>
      <c r="P110" s="33"/>
      <c r="Q110" s="33">
        <f>MIN(($AA$4-A110+1)/$Z$3*100,100)</f>
        <v>49.42528735632184</v>
      </c>
      <c r="R110" s="27">
        <f>MAX($AE$4-A110+1)</f>
        <v>293</v>
      </c>
      <c r="S110" s="27">
        <f>(2*$AO$3)-2*(A110-1)</f>
        <v>1108</v>
      </c>
      <c r="T110" s="22" t="s">
        <v>66</v>
      </c>
    </row>
    <row r="111" spans="1:20" ht="12.75">
      <c r="A111" s="27">
        <f>RANK(G111,$G$8:$G$663,0)</f>
        <v>104</v>
      </c>
      <c r="B111" s="23" t="s">
        <v>211</v>
      </c>
      <c r="C111" s="22" t="s">
        <v>23</v>
      </c>
      <c r="D111" s="22" t="s">
        <v>4</v>
      </c>
      <c r="E111" s="22" t="s">
        <v>212</v>
      </c>
      <c r="F111" s="22" t="s">
        <v>43</v>
      </c>
      <c r="G111" s="34">
        <v>2640</v>
      </c>
      <c r="H111" s="31">
        <f>G111-$G$7</f>
        <v>-334</v>
      </c>
      <c r="I111" s="35">
        <v>926</v>
      </c>
      <c r="J111" s="11">
        <f>RANK(I111,$I$8:$I$663,0)</f>
        <v>126</v>
      </c>
      <c r="K111" s="35">
        <v>817</v>
      </c>
      <c r="L111" s="11">
        <f>RANK(K111,$K$8:$K$663,0)</f>
        <v>125</v>
      </c>
      <c r="M111" s="35">
        <v>897</v>
      </c>
      <c r="N111" s="11">
        <f>RANK(M111,$M$8:$M$663,0)</f>
        <v>92</v>
      </c>
      <c r="O111" s="33"/>
      <c r="P111" s="33"/>
      <c r="Q111" s="33">
        <f>MIN(($AA$4-A111+1)/$Z$3*100,100)</f>
        <v>48.275862068965516</v>
      </c>
      <c r="R111" s="27">
        <f>MAX($AE$4-A111+1)</f>
        <v>292</v>
      </c>
      <c r="S111" s="27">
        <f>(2*$AO$3)-2*(A111-1)</f>
        <v>1106</v>
      </c>
      <c r="T111" s="22" t="s">
        <v>66</v>
      </c>
    </row>
    <row r="112" spans="1:20" ht="12.75">
      <c r="A112" s="27">
        <f>RANK(G112,$G$8:$G$663,0)</f>
        <v>104</v>
      </c>
      <c r="B112" s="28" t="s">
        <v>213</v>
      </c>
      <c r="C112" s="29" t="s">
        <v>113</v>
      </c>
      <c r="D112" s="29" t="s">
        <v>7</v>
      </c>
      <c r="E112" s="29" t="s">
        <v>214</v>
      </c>
      <c r="F112" s="29" t="s">
        <v>43</v>
      </c>
      <c r="G112" s="30">
        <v>2640</v>
      </c>
      <c r="H112" s="31">
        <f>G112-$G$7</f>
        <v>-334</v>
      </c>
      <c r="I112" s="32">
        <v>911</v>
      </c>
      <c r="J112" s="11">
        <f>RANK(I112,$I$8:$I$663,0)</f>
        <v>151</v>
      </c>
      <c r="K112" s="32">
        <v>864</v>
      </c>
      <c r="L112" s="11">
        <f>RANK(K112,$K$8:$K$663,0)</f>
        <v>62</v>
      </c>
      <c r="M112" s="32">
        <v>865</v>
      </c>
      <c r="N112" s="11">
        <f>RANK(M112,$M$8:$M$663,0)</f>
        <v>199</v>
      </c>
      <c r="O112" s="33"/>
      <c r="P112" s="33"/>
      <c r="Q112" s="33">
        <f>MIN(($AA$4-A112+1)/$Z$3*100,100)</f>
        <v>48.275862068965516</v>
      </c>
      <c r="R112" s="27">
        <f>MAX($AE$4-A112+1)</f>
        <v>292</v>
      </c>
      <c r="S112" s="27">
        <f>(2*$AO$3)-2*(A112-1)</f>
        <v>1106</v>
      </c>
      <c r="T112" s="22" t="s">
        <v>73</v>
      </c>
    </row>
    <row r="113" spans="1:20" ht="12.75">
      <c r="A113" s="27">
        <f>RANK(G113,$G$8:$G$663,0)</f>
        <v>106</v>
      </c>
      <c r="B113" s="23" t="s">
        <v>215</v>
      </c>
      <c r="C113" s="22" t="s">
        <v>23</v>
      </c>
      <c r="D113" s="22" t="s">
        <v>3</v>
      </c>
      <c r="E113" s="22" t="s">
        <v>119</v>
      </c>
      <c r="F113" s="22" t="s">
        <v>43</v>
      </c>
      <c r="G113" s="34">
        <v>2639</v>
      </c>
      <c r="H113" s="31">
        <f>G113-$G$7</f>
        <v>-335</v>
      </c>
      <c r="I113" s="35">
        <v>885</v>
      </c>
      <c r="J113" s="11">
        <f>RANK(I113,$I$8:$I$663,0)</f>
        <v>194</v>
      </c>
      <c r="K113" s="35">
        <v>873</v>
      </c>
      <c r="L113" s="11">
        <f>RANK(K113,$K$8:$K$663,0)</f>
        <v>51</v>
      </c>
      <c r="M113" s="35">
        <v>881</v>
      </c>
      <c r="N113" s="11">
        <f>RANK(M113,$M$8:$M$663,0)</f>
        <v>139</v>
      </c>
      <c r="O113" s="33"/>
      <c r="P113" s="33"/>
      <c r="Q113" s="33">
        <f>MIN(($AA$4-A113+1)/$Z$3*100,100)</f>
        <v>45.97701149425287</v>
      </c>
      <c r="R113" s="27">
        <f>MAX($AE$4-A113+1)</f>
        <v>290</v>
      </c>
      <c r="S113" s="27">
        <f>(2*$AO$3)-2*(A113-1)</f>
        <v>1102</v>
      </c>
      <c r="T113" s="22" t="s">
        <v>66</v>
      </c>
    </row>
    <row r="114" spans="1:20" ht="12.75">
      <c r="A114" s="27">
        <f>RANK(G114,$G$8:$G$663,0)</f>
        <v>107</v>
      </c>
      <c r="B114" s="23" t="s">
        <v>216</v>
      </c>
      <c r="C114" s="22" t="s">
        <v>113</v>
      </c>
      <c r="D114" s="22" t="s">
        <v>7</v>
      </c>
      <c r="E114" s="22" t="s">
        <v>217</v>
      </c>
      <c r="F114" s="22" t="s">
        <v>43</v>
      </c>
      <c r="G114" s="34">
        <v>2637</v>
      </c>
      <c r="H114" s="31">
        <f>G114-$G$7</f>
        <v>-337</v>
      </c>
      <c r="I114" s="35">
        <v>877</v>
      </c>
      <c r="J114" s="11">
        <f>RANK(I114,$I$8:$I$663,0)</f>
        <v>207</v>
      </c>
      <c r="K114" s="35">
        <v>817</v>
      </c>
      <c r="L114" s="11">
        <f>RANK(K114,$K$8:$K$663,0)</f>
        <v>125</v>
      </c>
      <c r="M114" s="35">
        <v>943</v>
      </c>
      <c r="N114" s="11">
        <f>RANK(M114,$M$8:$M$663,0)</f>
        <v>26</v>
      </c>
      <c r="O114" s="33"/>
      <c r="P114" s="33"/>
      <c r="Q114" s="33">
        <f>MIN(($AA$4-A114+1)/$Z$3*100,100)</f>
        <v>44.827586206896555</v>
      </c>
      <c r="R114" s="27">
        <f>MAX($AE$4-A114+1)</f>
        <v>289</v>
      </c>
      <c r="S114" s="27">
        <f>(2*$AO$3)-2*(A114-1)</f>
        <v>1100</v>
      </c>
      <c r="T114" s="22" t="s">
        <v>66</v>
      </c>
    </row>
    <row r="115" spans="1:20" ht="12.75">
      <c r="A115" s="27">
        <f>RANK(G115,$G$8:$G$663,0)</f>
        <v>108</v>
      </c>
      <c r="B115" s="28" t="s">
        <v>218</v>
      </c>
      <c r="C115" s="29" t="s">
        <v>61</v>
      </c>
      <c r="D115" s="29" t="s">
        <v>4</v>
      </c>
      <c r="E115" s="29" t="s">
        <v>136</v>
      </c>
      <c r="F115" s="29" t="s">
        <v>43</v>
      </c>
      <c r="G115" s="30">
        <v>2635</v>
      </c>
      <c r="H115" s="31">
        <f>G115-$G$7</f>
        <v>-339</v>
      </c>
      <c r="I115" s="32">
        <v>996</v>
      </c>
      <c r="J115" s="11">
        <f>RANK(I115,$I$8:$I$663,0)</f>
        <v>34</v>
      </c>
      <c r="K115" s="32">
        <v>790</v>
      </c>
      <c r="L115" s="11">
        <f>RANK(K115,$K$8:$K$663,0)</f>
        <v>185</v>
      </c>
      <c r="M115" s="32">
        <v>849</v>
      </c>
      <c r="N115" s="11">
        <f>RANK(M115,$M$8:$M$663,0)</f>
        <v>256</v>
      </c>
      <c r="O115" s="33"/>
      <c r="P115" s="33"/>
      <c r="Q115" s="33">
        <f>MIN(($AA$4-A115+1)/$Z$3*100,100)</f>
        <v>43.67816091954023</v>
      </c>
      <c r="R115" s="27">
        <f>MAX($AE$4-A115+1)</f>
        <v>288</v>
      </c>
      <c r="S115" s="27">
        <f>(2*$AO$3)-2*(A115-1)</f>
        <v>1098</v>
      </c>
      <c r="T115" s="22" t="s">
        <v>73</v>
      </c>
    </row>
    <row r="116" spans="1:20" ht="12.75">
      <c r="A116" s="27">
        <f>RANK(G116,$G$8:$G$663,0)</f>
        <v>109</v>
      </c>
      <c r="B116" s="28" t="s">
        <v>219</v>
      </c>
      <c r="C116" s="29" t="s">
        <v>113</v>
      </c>
      <c r="D116" s="29" t="s">
        <v>7</v>
      </c>
      <c r="E116" s="29" t="s">
        <v>134</v>
      </c>
      <c r="F116" s="29" t="s">
        <v>43</v>
      </c>
      <c r="G116" s="30">
        <v>2634</v>
      </c>
      <c r="H116" s="31">
        <f>G116-$G$7</f>
        <v>-340</v>
      </c>
      <c r="I116" s="32">
        <v>1001</v>
      </c>
      <c r="J116" s="11">
        <f>RANK(I116,$I$8:$I$663,0)</f>
        <v>23</v>
      </c>
      <c r="K116" s="32">
        <v>775</v>
      </c>
      <c r="L116" s="11">
        <f>RANK(K116,$K$8:$K$663,0)</f>
        <v>217</v>
      </c>
      <c r="M116" s="32">
        <v>858</v>
      </c>
      <c r="N116" s="11">
        <f>RANK(M116,$M$8:$M$663,0)</f>
        <v>227</v>
      </c>
      <c r="O116" s="33"/>
      <c r="P116" s="33"/>
      <c r="Q116" s="33">
        <f>MIN(($AA$4-A116+1)/$Z$3*100,100)</f>
        <v>42.5287356321839</v>
      </c>
      <c r="R116" s="27">
        <f>MAX($AE$4-A116+1)</f>
        <v>287</v>
      </c>
      <c r="S116" s="27">
        <f>(2*$AO$3)-2*(A116-1)</f>
        <v>1096</v>
      </c>
      <c r="T116" s="22" t="s">
        <v>44</v>
      </c>
    </row>
    <row r="117" spans="1:20" ht="12.75">
      <c r="A117" s="27">
        <f>RANK(G117,$G$8:$G$663,0)</f>
        <v>110</v>
      </c>
      <c r="B117" s="28" t="s">
        <v>220</v>
      </c>
      <c r="C117" s="29" t="s">
        <v>23</v>
      </c>
      <c r="D117" s="29" t="s">
        <v>6</v>
      </c>
      <c r="E117" s="29" t="s">
        <v>198</v>
      </c>
      <c r="F117" s="29" t="s">
        <v>43</v>
      </c>
      <c r="G117" s="30">
        <v>2633</v>
      </c>
      <c r="H117" s="31">
        <f>G117-$G$7</f>
        <v>-341</v>
      </c>
      <c r="I117" s="32">
        <v>902</v>
      </c>
      <c r="J117" s="11">
        <f>RANK(I117,$I$8:$I$663,0)</f>
        <v>159</v>
      </c>
      <c r="K117" s="32">
        <v>846</v>
      </c>
      <c r="L117" s="11">
        <f>RANK(K117,$K$8:$K$663,0)</f>
        <v>82</v>
      </c>
      <c r="M117" s="32">
        <v>885</v>
      </c>
      <c r="N117" s="11">
        <f>RANK(M117,$M$8:$M$663,0)</f>
        <v>125</v>
      </c>
      <c r="O117" s="33"/>
      <c r="P117" s="33"/>
      <c r="Q117" s="33">
        <f>MIN(($AA$4-A117+1)/$Z$3*100,100)</f>
        <v>41.37931034482759</v>
      </c>
      <c r="R117" s="27">
        <f>MAX($AE$4-A117+1)</f>
        <v>286</v>
      </c>
      <c r="S117" s="27">
        <f>(2*$AO$3)-2*(A117-1)</f>
        <v>1094</v>
      </c>
      <c r="T117" s="22" t="s">
        <v>47</v>
      </c>
    </row>
    <row r="118" spans="1:20" ht="12.75">
      <c r="A118" s="27">
        <f>RANK(G118,$G$8:$G$663,0)</f>
        <v>111</v>
      </c>
      <c r="B118" s="28" t="s">
        <v>221</v>
      </c>
      <c r="C118" s="29" t="s">
        <v>61</v>
      </c>
      <c r="D118" s="29" t="s">
        <v>6</v>
      </c>
      <c r="E118" s="29" t="s">
        <v>75</v>
      </c>
      <c r="F118" s="29" t="s">
        <v>43</v>
      </c>
      <c r="G118" s="30">
        <v>2627</v>
      </c>
      <c r="H118" s="31">
        <f>G118-$G$7</f>
        <v>-347</v>
      </c>
      <c r="I118" s="32">
        <v>912</v>
      </c>
      <c r="J118" s="11">
        <f>RANK(I118,$I$8:$I$663,0)</f>
        <v>150</v>
      </c>
      <c r="K118" s="32">
        <v>823</v>
      </c>
      <c r="L118" s="11">
        <f>RANK(K118,$K$8:$K$663,0)</f>
        <v>111</v>
      </c>
      <c r="M118" s="32">
        <v>892</v>
      </c>
      <c r="N118" s="11">
        <f>RANK(M118,$M$8:$M$663,0)</f>
        <v>108</v>
      </c>
      <c r="O118" s="33"/>
      <c r="P118" s="33"/>
      <c r="Q118" s="33">
        <f>MIN(($AA$4-A118+1)/$Z$3*100,100)</f>
        <v>40.229885057471265</v>
      </c>
      <c r="R118" s="27">
        <f>MAX($AE$4-A118+1)</f>
        <v>285</v>
      </c>
      <c r="S118" s="27">
        <f>(2*$AO$3)-2*(A118-1)</f>
        <v>1092</v>
      </c>
      <c r="T118" s="22" t="s">
        <v>44</v>
      </c>
    </row>
    <row r="119" spans="1:20" ht="12.75">
      <c r="A119" s="27">
        <f>RANK(G119,$G$8:$G$663,0)</f>
        <v>112</v>
      </c>
      <c r="B119" s="23" t="s">
        <v>222</v>
      </c>
      <c r="C119" s="22" t="s">
        <v>61</v>
      </c>
      <c r="D119" s="22" t="s">
        <v>5</v>
      </c>
      <c r="E119" s="22" t="s">
        <v>223</v>
      </c>
      <c r="F119" s="22" t="s">
        <v>43</v>
      </c>
      <c r="G119" s="34">
        <v>2626</v>
      </c>
      <c r="H119" s="31">
        <f>G119-$G$7</f>
        <v>-348</v>
      </c>
      <c r="I119" s="35">
        <v>889</v>
      </c>
      <c r="J119" s="11">
        <f>RANK(I119,$I$8:$I$663,0)</f>
        <v>183</v>
      </c>
      <c r="K119" s="35">
        <v>838</v>
      </c>
      <c r="L119" s="11">
        <f>RANK(K119,$K$8:$K$663,0)</f>
        <v>89</v>
      </c>
      <c r="M119" s="35">
        <v>899</v>
      </c>
      <c r="N119" s="11">
        <f>RANK(M119,$M$8:$M$663,0)</f>
        <v>87</v>
      </c>
      <c r="O119" s="33"/>
      <c r="P119" s="33"/>
      <c r="Q119" s="33">
        <f>MIN(($AA$4-A119+1)/$Z$3*100,100)</f>
        <v>39.08045977011494</v>
      </c>
      <c r="R119" s="27">
        <f>MAX($AE$4-A119+1)</f>
        <v>284</v>
      </c>
      <c r="S119" s="27">
        <f>(2*$AO$3)-2*(A119-1)</f>
        <v>1090</v>
      </c>
      <c r="T119" s="22" t="s">
        <v>66</v>
      </c>
    </row>
    <row r="120" spans="1:20" ht="12.75">
      <c r="A120" s="27">
        <f>RANK(G120,$G$8:$G$663,0)</f>
        <v>113</v>
      </c>
      <c r="B120" s="28" t="s">
        <v>224</v>
      </c>
      <c r="C120" s="29" t="s">
        <v>23</v>
      </c>
      <c r="D120" s="29" t="s">
        <v>5</v>
      </c>
      <c r="E120" s="29" t="s">
        <v>225</v>
      </c>
      <c r="F120" s="29" t="s">
        <v>43</v>
      </c>
      <c r="G120" s="30">
        <v>2624</v>
      </c>
      <c r="H120" s="31">
        <f>G120-$G$7</f>
        <v>-350</v>
      </c>
      <c r="I120" s="32">
        <v>935</v>
      </c>
      <c r="J120" s="11">
        <f>RANK(I120,$I$8:$I$663,0)</f>
        <v>109</v>
      </c>
      <c r="K120" s="32">
        <v>812</v>
      </c>
      <c r="L120" s="11">
        <f>RANK(K120,$K$8:$K$663,0)</f>
        <v>139</v>
      </c>
      <c r="M120" s="32">
        <v>877</v>
      </c>
      <c r="N120" s="11">
        <f>RANK(M120,$M$8:$M$663,0)</f>
        <v>154</v>
      </c>
      <c r="O120" s="33"/>
      <c r="P120" s="33"/>
      <c r="Q120" s="33">
        <f>MIN(($AA$4-A120+1)/$Z$3*100,100)</f>
        <v>37.93103448275862</v>
      </c>
      <c r="R120" s="27">
        <f>MAX($AE$4-A120+1)</f>
        <v>283</v>
      </c>
      <c r="S120" s="27">
        <f>(2*$AO$3)-2*(A120-1)</f>
        <v>1088</v>
      </c>
      <c r="T120" s="22" t="s">
        <v>44</v>
      </c>
    </row>
    <row r="121" spans="1:20" ht="12.75">
      <c r="A121" s="27">
        <f>RANK(G121,$G$8:$G$663,0)</f>
        <v>114</v>
      </c>
      <c r="B121" s="23" t="s">
        <v>226</v>
      </c>
      <c r="C121" s="22" t="s">
        <v>113</v>
      </c>
      <c r="D121" s="22" t="s">
        <v>6</v>
      </c>
      <c r="E121" s="22" t="s">
        <v>65</v>
      </c>
      <c r="F121" s="22" t="s">
        <v>43</v>
      </c>
      <c r="G121" s="34">
        <v>2623</v>
      </c>
      <c r="H121" s="31">
        <f>G121-$G$7</f>
        <v>-351</v>
      </c>
      <c r="I121" s="35">
        <v>864</v>
      </c>
      <c r="J121" s="11">
        <f>RANK(I121,$I$8:$I$663,0)</f>
        <v>223</v>
      </c>
      <c r="K121" s="35">
        <v>865</v>
      </c>
      <c r="L121" s="11">
        <f>RANK(K121,$K$8:$K$663,0)</f>
        <v>60</v>
      </c>
      <c r="M121" s="35">
        <v>894</v>
      </c>
      <c r="N121" s="11">
        <f>RANK(M121,$M$8:$M$663,0)</f>
        <v>101</v>
      </c>
      <c r="O121" s="33"/>
      <c r="P121" s="33"/>
      <c r="Q121" s="33">
        <f>MIN(($AA$4-A121+1)/$Z$3*100,100)</f>
        <v>36.7816091954023</v>
      </c>
      <c r="R121" s="27">
        <f>MAX($AE$4-A121+1)</f>
        <v>282</v>
      </c>
      <c r="S121" s="27">
        <f>(2*$AO$3)-2*(A121-1)</f>
        <v>1086</v>
      </c>
      <c r="T121" s="22" t="s">
        <v>66</v>
      </c>
    </row>
    <row r="122" spans="1:20" ht="12.75">
      <c r="A122" s="27">
        <f>RANK(G122,$G$8:$G$663,0)</f>
        <v>114</v>
      </c>
      <c r="B122" s="28" t="s">
        <v>227</v>
      </c>
      <c r="C122" s="29" t="s">
        <v>23</v>
      </c>
      <c r="D122" s="29" t="s">
        <v>7</v>
      </c>
      <c r="E122" s="29" t="s">
        <v>95</v>
      </c>
      <c r="F122" s="29" t="s">
        <v>43</v>
      </c>
      <c r="G122" s="30">
        <v>2623</v>
      </c>
      <c r="H122" s="31">
        <f>G122-$G$7</f>
        <v>-351</v>
      </c>
      <c r="I122" s="32">
        <v>927</v>
      </c>
      <c r="J122" s="11">
        <f>RANK(I122,$I$8:$I$663,0)</f>
        <v>122</v>
      </c>
      <c r="K122" s="32">
        <v>849</v>
      </c>
      <c r="L122" s="11">
        <f>RANK(K122,$K$8:$K$663,0)</f>
        <v>79</v>
      </c>
      <c r="M122" s="32">
        <v>847</v>
      </c>
      <c r="N122" s="11">
        <f>RANK(M122,$M$8:$M$663,0)</f>
        <v>268</v>
      </c>
      <c r="O122" s="33"/>
      <c r="P122" s="33"/>
      <c r="Q122" s="33">
        <f>MIN(($AA$4-A122+1)/$Z$3*100,100)</f>
        <v>36.7816091954023</v>
      </c>
      <c r="R122" s="27">
        <f>MAX($AE$4-A122+1)</f>
        <v>282</v>
      </c>
      <c r="S122" s="27">
        <f>(2*$AO$3)-2*(A122-1)</f>
        <v>1086</v>
      </c>
      <c r="T122" s="22" t="s">
        <v>47</v>
      </c>
    </row>
    <row r="123" spans="1:20" ht="12.75">
      <c r="A123" s="27">
        <f>RANK(G123,$G$8:$G$663,0)</f>
        <v>116</v>
      </c>
      <c r="B123" s="28" t="s">
        <v>228</v>
      </c>
      <c r="C123" s="29" t="s">
        <v>23</v>
      </c>
      <c r="D123" s="29" t="s">
        <v>3</v>
      </c>
      <c r="E123" s="29" t="s">
        <v>229</v>
      </c>
      <c r="F123" s="29" t="s">
        <v>43</v>
      </c>
      <c r="G123" s="30">
        <v>2620</v>
      </c>
      <c r="H123" s="31">
        <f>G123-$G$7</f>
        <v>-354</v>
      </c>
      <c r="I123" s="32">
        <v>923</v>
      </c>
      <c r="J123" s="11">
        <f>RANK(I123,$I$8:$I$663,0)</f>
        <v>133</v>
      </c>
      <c r="K123" s="32">
        <v>824</v>
      </c>
      <c r="L123" s="11">
        <f>RANK(K123,$K$8:$K$663,0)</f>
        <v>108</v>
      </c>
      <c r="M123" s="32">
        <v>873</v>
      </c>
      <c r="N123" s="11">
        <f>RANK(M123,$M$8:$M$663,0)</f>
        <v>165</v>
      </c>
      <c r="O123" s="33"/>
      <c r="P123" s="33"/>
      <c r="Q123" s="33">
        <f>MIN(($AA$4-A123+1)/$Z$3*100,100)</f>
        <v>34.48275862068966</v>
      </c>
      <c r="R123" s="27">
        <f>MAX($AE$4-A123+1)</f>
        <v>280</v>
      </c>
      <c r="S123" s="27">
        <f>(2*$AO$3)-2*(A123-1)</f>
        <v>1082</v>
      </c>
      <c r="T123" s="22" t="s">
        <v>47</v>
      </c>
    </row>
    <row r="124" spans="1:20" ht="12.75">
      <c r="A124" s="27">
        <f>RANK(G124,$G$8:$G$663,0)</f>
        <v>117</v>
      </c>
      <c r="B124" s="23" t="s">
        <v>230</v>
      </c>
      <c r="C124" s="22" t="s">
        <v>113</v>
      </c>
      <c r="D124" s="22" t="s">
        <v>4</v>
      </c>
      <c r="E124" s="22" t="s">
        <v>140</v>
      </c>
      <c r="F124" s="22" t="s">
        <v>43</v>
      </c>
      <c r="G124" s="34">
        <v>2619</v>
      </c>
      <c r="H124" s="31">
        <f>G124-$G$7</f>
        <v>-355</v>
      </c>
      <c r="I124" s="35">
        <v>858</v>
      </c>
      <c r="J124" s="11">
        <f>RANK(I124,$I$8:$I$663,0)</f>
        <v>236</v>
      </c>
      <c r="K124" s="35">
        <v>877</v>
      </c>
      <c r="L124" s="11">
        <f>RANK(K124,$K$8:$K$663,0)</f>
        <v>45</v>
      </c>
      <c r="M124" s="35">
        <v>884</v>
      </c>
      <c r="N124" s="11">
        <f>RANK(M124,$M$8:$M$663,0)</f>
        <v>130</v>
      </c>
      <c r="O124" s="33"/>
      <c r="P124" s="33"/>
      <c r="Q124" s="33">
        <f>MIN(($AA$4-A124+1)/$Z$3*100,100)</f>
        <v>33.33333333333333</v>
      </c>
      <c r="R124" s="27">
        <f>MAX($AE$4-A124+1)</f>
        <v>279</v>
      </c>
      <c r="S124" s="27">
        <f>(2*$AO$3)-2*(A124-1)</f>
        <v>1080</v>
      </c>
      <c r="T124" s="22" t="s">
        <v>66</v>
      </c>
    </row>
    <row r="125" spans="1:20" ht="12.75">
      <c r="A125" s="27">
        <f>RANK(G125,$G$8:$G$663,0)</f>
        <v>118</v>
      </c>
      <c r="B125" s="28" t="s">
        <v>231</v>
      </c>
      <c r="C125" s="29" t="s">
        <v>61</v>
      </c>
      <c r="D125" s="29" t="s">
        <v>5</v>
      </c>
      <c r="E125" s="29" t="s">
        <v>182</v>
      </c>
      <c r="F125" s="29" t="s">
        <v>43</v>
      </c>
      <c r="G125" s="30">
        <v>2617</v>
      </c>
      <c r="H125" s="31">
        <f>G125-$G$7</f>
        <v>-357</v>
      </c>
      <c r="I125" s="32">
        <v>929</v>
      </c>
      <c r="J125" s="11">
        <f>RANK(I125,$I$8:$I$663,0)</f>
        <v>118</v>
      </c>
      <c r="K125" s="32">
        <v>817</v>
      </c>
      <c r="L125" s="11">
        <f>RANK(K125,$K$8:$K$663,0)</f>
        <v>125</v>
      </c>
      <c r="M125" s="32">
        <v>871</v>
      </c>
      <c r="N125" s="11">
        <f>RANK(M125,$M$8:$M$663,0)</f>
        <v>173</v>
      </c>
      <c r="O125" s="33"/>
      <c r="P125" s="33"/>
      <c r="Q125" s="33">
        <f>MIN(($AA$4-A125+1)/$Z$3*100,100)</f>
        <v>32.18390804597701</v>
      </c>
      <c r="R125" s="27">
        <f>MAX($AE$4-A125+1)</f>
        <v>278</v>
      </c>
      <c r="S125" s="27">
        <f>(2*$AO$3)-2*(A125-1)</f>
        <v>1078</v>
      </c>
      <c r="T125" s="22" t="s">
        <v>44</v>
      </c>
    </row>
    <row r="126" spans="1:20" ht="12.75">
      <c r="A126" s="27">
        <f>RANK(G126,$G$8:$G$663,0)</f>
        <v>119</v>
      </c>
      <c r="B126" s="28" t="s">
        <v>232</v>
      </c>
      <c r="C126" s="29" t="s">
        <v>23</v>
      </c>
      <c r="D126" s="29" t="s">
        <v>5</v>
      </c>
      <c r="E126" s="29" t="s">
        <v>171</v>
      </c>
      <c r="F126" s="29" t="s">
        <v>43</v>
      </c>
      <c r="G126" s="30">
        <v>2614</v>
      </c>
      <c r="H126" s="31">
        <f>G126-$G$7</f>
        <v>-360</v>
      </c>
      <c r="I126" s="32">
        <v>966</v>
      </c>
      <c r="J126" s="11">
        <f>RANK(I126,$I$8:$I$663,0)</f>
        <v>71</v>
      </c>
      <c r="K126" s="32">
        <v>809</v>
      </c>
      <c r="L126" s="11">
        <f>RANK(K126,$K$8:$K$663,0)</f>
        <v>144</v>
      </c>
      <c r="M126" s="32">
        <v>839</v>
      </c>
      <c r="N126" s="11">
        <f>RANK(M126,$M$8:$M$663,0)</f>
        <v>296</v>
      </c>
      <c r="O126" s="33"/>
      <c r="P126" s="33"/>
      <c r="Q126" s="33">
        <f>MIN(($AA$4-A126+1)/$Z$3*100,100)</f>
        <v>31.03448275862069</v>
      </c>
      <c r="R126" s="27">
        <f>MAX($AE$4-A126+1)</f>
        <v>277</v>
      </c>
      <c r="S126" s="27">
        <f>(2*$AO$3)-2*(A126-1)</f>
        <v>1076</v>
      </c>
      <c r="T126" s="22" t="s">
        <v>73</v>
      </c>
    </row>
    <row r="127" spans="1:20" ht="12.75">
      <c r="A127" s="27">
        <f>RANK(G127,$G$8:$G$663,0)</f>
        <v>120</v>
      </c>
      <c r="B127" s="28" t="s">
        <v>233</v>
      </c>
      <c r="C127" s="29" t="s">
        <v>23</v>
      </c>
      <c r="D127" s="29" t="s">
        <v>8</v>
      </c>
      <c r="E127" s="29" t="s">
        <v>225</v>
      </c>
      <c r="F127" s="29" t="s">
        <v>43</v>
      </c>
      <c r="G127" s="30">
        <v>2613</v>
      </c>
      <c r="H127" s="31">
        <f>G127-$G$7</f>
        <v>-361</v>
      </c>
      <c r="I127" s="32">
        <v>984</v>
      </c>
      <c r="J127" s="11">
        <f>RANK(I127,$I$8:$I$663,0)</f>
        <v>50</v>
      </c>
      <c r="K127" s="32">
        <v>805</v>
      </c>
      <c r="L127" s="11">
        <f>RANK(K127,$K$8:$K$663,0)</f>
        <v>150</v>
      </c>
      <c r="M127" s="32">
        <v>824</v>
      </c>
      <c r="N127" s="11">
        <f>RANK(M127,$M$8:$M$663,0)</f>
        <v>358</v>
      </c>
      <c r="O127" s="33"/>
      <c r="P127" s="33"/>
      <c r="Q127" s="33">
        <f>MIN(($AA$4-A127+1)/$Z$3*100,100)</f>
        <v>29.88505747126437</v>
      </c>
      <c r="R127" s="27">
        <f>MAX($AE$4-A127+1)</f>
        <v>276</v>
      </c>
      <c r="S127" s="27">
        <f>(2*$AO$3)-2*(A127-1)</f>
        <v>1074</v>
      </c>
      <c r="T127" s="22" t="s">
        <v>44</v>
      </c>
    </row>
    <row r="128" spans="1:20" ht="12.75">
      <c r="A128" s="27">
        <f>RANK(G128,$G$8:$G$663,0)</f>
        <v>120</v>
      </c>
      <c r="B128" s="28" t="s">
        <v>234</v>
      </c>
      <c r="C128" s="29" t="s">
        <v>23</v>
      </c>
      <c r="D128" s="29" t="s">
        <v>6</v>
      </c>
      <c r="E128" s="29" t="s">
        <v>128</v>
      </c>
      <c r="F128" s="29" t="s">
        <v>43</v>
      </c>
      <c r="G128" s="30">
        <v>2613</v>
      </c>
      <c r="H128" s="31">
        <f>G128-$G$7</f>
        <v>-361</v>
      </c>
      <c r="I128" s="32">
        <v>907</v>
      </c>
      <c r="J128" s="11">
        <f>RANK(I128,$I$8:$I$663,0)</f>
        <v>153</v>
      </c>
      <c r="K128" s="32">
        <v>893</v>
      </c>
      <c r="L128" s="11">
        <f>RANK(K128,$K$8:$K$663,0)</f>
        <v>31</v>
      </c>
      <c r="M128" s="32">
        <v>813</v>
      </c>
      <c r="N128" s="11">
        <f>RANK(M128,$M$8:$M$663,0)</f>
        <v>401</v>
      </c>
      <c r="O128" s="33"/>
      <c r="P128" s="33"/>
      <c r="Q128" s="33">
        <f>MIN(($AA$4-A128+1)/$Z$3*100,100)</f>
        <v>29.88505747126437</v>
      </c>
      <c r="R128" s="27">
        <f>MAX($AE$4-A128+1)</f>
        <v>276</v>
      </c>
      <c r="S128" s="27">
        <f>(2*$AO$3)-2*(A128-1)</f>
        <v>1074</v>
      </c>
      <c r="T128" s="22" t="s">
        <v>47</v>
      </c>
    </row>
    <row r="129" spans="1:20" ht="12.75">
      <c r="A129" s="27">
        <f>RANK(G129,$G$8:$G$663,0)</f>
        <v>122</v>
      </c>
      <c r="B129" s="28" t="s">
        <v>235</v>
      </c>
      <c r="C129" s="29" t="s">
        <v>61</v>
      </c>
      <c r="D129" s="29" t="s">
        <v>3</v>
      </c>
      <c r="E129" s="29" t="s">
        <v>198</v>
      </c>
      <c r="F129" s="29" t="s">
        <v>43</v>
      </c>
      <c r="G129" s="30">
        <v>2611</v>
      </c>
      <c r="H129" s="31">
        <f>G129-$G$7</f>
        <v>-363</v>
      </c>
      <c r="I129" s="32">
        <v>940</v>
      </c>
      <c r="J129" s="11">
        <f>RANK(I129,$I$8:$I$663,0)</f>
        <v>105</v>
      </c>
      <c r="K129" s="32">
        <v>805</v>
      </c>
      <c r="L129" s="11">
        <f>RANK(K129,$K$8:$K$663,0)</f>
        <v>150</v>
      </c>
      <c r="M129" s="32">
        <v>866</v>
      </c>
      <c r="N129" s="11">
        <f>RANK(M129,$M$8:$M$663,0)</f>
        <v>195</v>
      </c>
      <c r="O129" s="33"/>
      <c r="P129" s="33"/>
      <c r="Q129" s="33">
        <f>MIN(($AA$4-A129+1)/$Z$3*100,100)</f>
        <v>27.586206896551722</v>
      </c>
      <c r="R129" s="27">
        <f>MAX($AE$4-A129+1)</f>
        <v>274</v>
      </c>
      <c r="S129" s="27">
        <f>(2*$AO$3)-2*(A129-1)</f>
        <v>1070</v>
      </c>
      <c r="T129" s="22" t="s">
        <v>73</v>
      </c>
    </row>
    <row r="130" spans="1:20" ht="12.75">
      <c r="A130" s="27">
        <f>RANK(G130,$G$8:$G$663,0)</f>
        <v>123</v>
      </c>
      <c r="B130" s="23" t="s">
        <v>236</v>
      </c>
      <c r="C130" s="22" t="s">
        <v>61</v>
      </c>
      <c r="D130" s="22" t="s">
        <v>5</v>
      </c>
      <c r="E130" s="22" t="s">
        <v>121</v>
      </c>
      <c r="F130" s="22" t="s">
        <v>43</v>
      </c>
      <c r="G130" s="34">
        <v>2609</v>
      </c>
      <c r="H130" s="31">
        <f>G130-$G$7</f>
        <v>-365</v>
      </c>
      <c r="I130" s="35">
        <v>852</v>
      </c>
      <c r="J130" s="11">
        <f>RANK(I130,$I$8:$I$663,0)</f>
        <v>246</v>
      </c>
      <c r="K130" s="35">
        <v>910</v>
      </c>
      <c r="L130" s="11">
        <f>RANK(K130,$K$8:$K$663,0)</f>
        <v>17</v>
      </c>
      <c r="M130" s="35">
        <v>847</v>
      </c>
      <c r="N130" s="11">
        <f>RANK(M130,$M$8:$M$663,0)</f>
        <v>268</v>
      </c>
      <c r="O130" s="33"/>
      <c r="P130" s="33"/>
      <c r="Q130" s="33">
        <f>MIN(($AA$4-A130+1)/$Z$3*100,100)</f>
        <v>26.436781609195403</v>
      </c>
      <c r="R130" s="27">
        <f>MAX($AE$4-A130+1)</f>
        <v>273</v>
      </c>
      <c r="S130" s="27">
        <f>(2*$AO$3)-2*(A130-1)</f>
        <v>1068</v>
      </c>
      <c r="T130" s="22" t="s">
        <v>66</v>
      </c>
    </row>
    <row r="131" spans="1:20" ht="12.75">
      <c r="A131" s="27">
        <f>RANK(G131,$G$8:$G$663,0)</f>
        <v>124</v>
      </c>
      <c r="B131" s="23" t="s">
        <v>237</v>
      </c>
      <c r="C131" s="22" t="s">
        <v>61</v>
      </c>
      <c r="D131" s="22" t="s">
        <v>7</v>
      </c>
      <c r="E131" s="22" t="s">
        <v>173</v>
      </c>
      <c r="F131" s="22" t="s">
        <v>43</v>
      </c>
      <c r="G131" s="34">
        <v>2600</v>
      </c>
      <c r="H131" s="31">
        <f>G131-$G$7</f>
        <v>-374</v>
      </c>
      <c r="I131" s="35">
        <v>932</v>
      </c>
      <c r="J131" s="11">
        <f>RANK(I131,$I$8:$I$663,0)</f>
        <v>114</v>
      </c>
      <c r="K131" s="35">
        <v>825</v>
      </c>
      <c r="L131" s="11">
        <f>RANK(K131,$K$8:$K$663,0)</f>
        <v>106</v>
      </c>
      <c r="M131" s="35">
        <v>843</v>
      </c>
      <c r="N131" s="11">
        <f>RANK(M131,$M$8:$M$663,0)</f>
        <v>287</v>
      </c>
      <c r="O131" s="33"/>
      <c r="P131" s="33"/>
      <c r="Q131" s="33">
        <f>MIN(($AA$4-A131+1)/$Z$3*100,100)</f>
        <v>25.287356321839084</v>
      </c>
      <c r="R131" s="27">
        <f>MAX($AE$4-A131+1)</f>
        <v>272</v>
      </c>
      <c r="S131" s="27">
        <f>(2*$AO$3)-2*(A131-1)</f>
        <v>1066</v>
      </c>
      <c r="T131" s="22" t="s">
        <v>66</v>
      </c>
    </row>
    <row r="132" spans="1:20" ht="12.75">
      <c r="A132" s="27">
        <f>RANK(G132,$G$8:$G$663,0)</f>
        <v>124</v>
      </c>
      <c r="B132" s="28" t="s">
        <v>238</v>
      </c>
      <c r="C132" s="29" t="s">
        <v>23</v>
      </c>
      <c r="D132" s="29" t="s">
        <v>6</v>
      </c>
      <c r="E132" s="29" t="s">
        <v>171</v>
      </c>
      <c r="F132" s="29" t="s">
        <v>43</v>
      </c>
      <c r="G132" s="30">
        <v>2600</v>
      </c>
      <c r="H132" s="31">
        <f>G132-$G$7</f>
        <v>-374</v>
      </c>
      <c r="I132" s="32">
        <v>834</v>
      </c>
      <c r="J132" s="11">
        <f>RANK(I132,$I$8:$I$663,0)</f>
        <v>281</v>
      </c>
      <c r="K132" s="32">
        <v>887</v>
      </c>
      <c r="L132" s="11">
        <f>RANK(K132,$K$8:$K$663,0)</f>
        <v>36</v>
      </c>
      <c r="M132" s="32">
        <v>879</v>
      </c>
      <c r="N132" s="11">
        <f>RANK(M132,$M$8:$M$663,0)</f>
        <v>144</v>
      </c>
      <c r="O132" s="33"/>
      <c r="P132" s="33"/>
      <c r="Q132" s="33">
        <f>MIN(($AA$4-A132+1)/$Z$3*100,100)</f>
        <v>25.287356321839084</v>
      </c>
      <c r="R132" s="27">
        <f>MAX($AE$4-A132+1)</f>
        <v>272</v>
      </c>
      <c r="S132" s="27">
        <f>(2*$AO$3)-2*(A132-1)</f>
        <v>1066</v>
      </c>
      <c r="T132" s="22" t="s">
        <v>73</v>
      </c>
    </row>
    <row r="133" spans="1:20" ht="12.75">
      <c r="A133" s="27">
        <f>RANK(G133,$G$8:$G$663,0)</f>
        <v>126</v>
      </c>
      <c r="B133" s="28" t="s">
        <v>239</v>
      </c>
      <c r="C133" s="29" t="s">
        <v>23</v>
      </c>
      <c r="D133" s="29" t="s">
        <v>6</v>
      </c>
      <c r="E133" s="29" t="s">
        <v>115</v>
      </c>
      <c r="F133" s="29" t="s">
        <v>43</v>
      </c>
      <c r="G133" s="30">
        <v>2598</v>
      </c>
      <c r="H133" s="31">
        <f>G133-$G$7</f>
        <v>-376</v>
      </c>
      <c r="I133" s="32">
        <v>929</v>
      </c>
      <c r="J133" s="11">
        <f>RANK(I133,$I$8:$I$663,0)</f>
        <v>118</v>
      </c>
      <c r="K133" s="32">
        <v>722</v>
      </c>
      <c r="L133" s="11">
        <f>RANK(K133,$K$8:$K$663,0)</f>
        <v>378</v>
      </c>
      <c r="M133" s="32">
        <v>947</v>
      </c>
      <c r="N133" s="11">
        <f>RANK(M133,$M$8:$M$663,0)</f>
        <v>21</v>
      </c>
      <c r="O133" s="33"/>
      <c r="P133" s="33"/>
      <c r="Q133" s="33">
        <f>MIN(($AA$4-A133+1)/$Z$3*100,100)</f>
        <v>22.988505747126435</v>
      </c>
      <c r="R133" s="27">
        <f>MAX($AE$4-A133+1)</f>
        <v>270</v>
      </c>
      <c r="S133" s="27">
        <f>(2*$AO$3)-2*(A133-1)</f>
        <v>1062</v>
      </c>
      <c r="T133" s="22" t="s">
        <v>47</v>
      </c>
    </row>
    <row r="134" spans="1:20" ht="12.75">
      <c r="A134" s="27">
        <f>RANK(G134,$G$8:$G$663,0)</f>
        <v>126</v>
      </c>
      <c r="B134" s="28" t="s">
        <v>240</v>
      </c>
      <c r="C134" s="29" t="s">
        <v>113</v>
      </c>
      <c r="D134" s="29" t="s">
        <v>7</v>
      </c>
      <c r="E134" s="29" t="s">
        <v>128</v>
      </c>
      <c r="F134" s="29" t="s">
        <v>43</v>
      </c>
      <c r="G134" s="30">
        <v>2598</v>
      </c>
      <c r="H134" s="31">
        <f>G134-$G$7</f>
        <v>-376</v>
      </c>
      <c r="I134" s="32">
        <v>900</v>
      </c>
      <c r="J134" s="11">
        <f>RANK(I134,$I$8:$I$663,0)</f>
        <v>164</v>
      </c>
      <c r="K134" s="32">
        <v>821</v>
      </c>
      <c r="L134" s="11">
        <f>RANK(K134,$K$8:$K$663,0)</f>
        <v>118</v>
      </c>
      <c r="M134" s="32">
        <v>877</v>
      </c>
      <c r="N134" s="11">
        <f>RANK(M134,$M$8:$M$663,0)</f>
        <v>154</v>
      </c>
      <c r="O134" s="33"/>
      <c r="P134" s="33"/>
      <c r="Q134" s="33">
        <f>MIN(($AA$4-A134+1)/$Z$3*100,100)</f>
        <v>22.988505747126435</v>
      </c>
      <c r="R134" s="27">
        <f>MAX($AE$4-A134+1)</f>
        <v>270</v>
      </c>
      <c r="S134" s="27">
        <f>(2*$AO$3)-2*(A134-1)</f>
        <v>1062</v>
      </c>
      <c r="T134" s="22" t="s">
        <v>47</v>
      </c>
    </row>
    <row r="135" spans="1:20" ht="12.75">
      <c r="A135" s="27">
        <f>RANK(G135,$G$8:$G$663,0)</f>
        <v>128</v>
      </c>
      <c r="B135" s="28" t="s">
        <v>241</v>
      </c>
      <c r="C135" s="29" t="s">
        <v>23</v>
      </c>
      <c r="D135" s="29" t="s">
        <v>3</v>
      </c>
      <c r="E135" s="29" t="s">
        <v>88</v>
      </c>
      <c r="F135" s="29" t="s">
        <v>43</v>
      </c>
      <c r="G135" s="30">
        <v>2595</v>
      </c>
      <c r="H135" s="31">
        <f>G135-$G$7</f>
        <v>-379</v>
      </c>
      <c r="I135" s="32">
        <v>895</v>
      </c>
      <c r="J135" s="11">
        <f>RANK(I135,$I$8:$I$663,0)</f>
        <v>169</v>
      </c>
      <c r="K135" s="32">
        <v>801</v>
      </c>
      <c r="L135" s="11">
        <f>RANK(K135,$K$8:$K$663,0)</f>
        <v>160</v>
      </c>
      <c r="M135" s="32">
        <v>899</v>
      </c>
      <c r="N135" s="11">
        <f>RANK(M135,$M$8:$M$663,0)</f>
        <v>87</v>
      </c>
      <c r="O135" s="33"/>
      <c r="P135" s="33"/>
      <c r="Q135" s="33">
        <f>MIN(($AA$4-A135+1)/$Z$3*100,100)</f>
        <v>20.689655172413794</v>
      </c>
      <c r="R135" s="27">
        <f>MAX($AE$4-A135+1)</f>
        <v>268</v>
      </c>
      <c r="S135" s="27">
        <f>(2*$AO$3)-2*(A135-1)</f>
        <v>1058</v>
      </c>
      <c r="T135" s="22" t="s">
        <v>47</v>
      </c>
    </row>
    <row r="136" spans="1:20" ht="12.75">
      <c r="A136" s="27">
        <f>RANK(G136,$G$8:$G$663,0)</f>
        <v>128</v>
      </c>
      <c r="B136" s="28" t="s">
        <v>242</v>
      </c>
      <c r="C136" s="29" t="s">
        <v>61</v>
      </c>
      <c r="D136" s="29" t="s">
        <v>6</v>
      </c>
      <c r="E136" s="29" t="s">
        <v>243</v>
      </c>
      <c r="F136" s="29" t="s">
        <v>43</v>
      </c>
      <c r="G136" s="30">
        <v>2595</v>
      </c>
      <c r="H136" s="31">
        <f>G136-$G$7</f>
        <v>-379</v>
      </c>
      <c r="I136" s="32">
        <v>927</v>
      </c>
      <c r="J136" s="11">
        <f>RANK(I136,$I$8:$I$663,0)</f>
        <v>122</v>
      </c>
      <c r="K136" s="32">
        <v>740</v>
      </c>
      <c r="L136" s="11">
        <f>RANK(K136,$K$8:$K$663,0)</f>
        <v>325</v>
      </c>
      <c r="M136" s="32">
        <v>928</v>
      </c>
      <c r="N136" s="11">
        <f>RANK(M136,$M$8:$M$663,0)</f>
        <v>46</v>
      </c>
      <c r="O136" s="33"/>
      <c r="P136" s="33"/>
      <c r="Q136" s="33">
        <f>MIN(($AA$4-A136+1)/$Z$3*100,100)</f>
        <v>20.689655172413794</v>
      </c>
      <c r="R136" s="27">
        <f>MAX($AE$4-A136+1)</f>
        <v>268</v>
      </c>
      <c r="S136" s="27">
        <f>(2*$AO$3)-2*(A136-1)</f>
        <v>1058</v>
      </c>
      <c r="T136" s="22" t="s">
        <v>47</v>
      </c>
    </row>
    <row r="137" spans="1:20" ht="12.75">
      <c r="A137" s="27">
        <f>RANK(G137,$G$8:$G$663,0)</f>
        <v>128</v>
      </c>
      <c r="B137" s="28" t="s">
        <v>244</v>
      </c>
      <c r="C137" s="29" t="s">
        <v>113</v>
      </c>
      <c r="D137" s="29" t="s">
        <v>8</v>
      </c>
      <c r="E137" s="29" t="s">
        <v>245</v>
      </c>
      <c r="F137" s="29" t="s">
        <v>43</v>
      </c>
      <c r="G137" s="30">
        <v>2595</v>
      </c>
      <c r="H137" s="31">
        <f>G137-$G$7</f>
        <v>-379</v>
      </c>
      <c r="I137" s="32">
        <v>928</v>
      </c>
      <c r="J137" s="11">
        <f>RANK(I137,$I$8:$I$663,0)</f>
        <v>120</v>
      </c>
      <c r="K137" s="32">
        <v>780</v>
      </c>
      <c r="L137" s="11">
        <f>RANK(K137,$K$8:$K$663,0)</f>
        <v>205</v>
      </c>
      <c r="M137" s="32">
        <v>887</v>
      </c>
      <c r="N137" s="11">
        <f>RANK(M137,$M$8:$M$663,0)</f>
        <v>117</v>
      </c>
      <c r="O137" s="33"/>
      <c r="P137" s="33"/>
      <c r="Q137" s="33">
        <f>MIN(($AA$4-A137+1)/$Z$3*100,100)</f>
        <v>20.689655172413794</v>
      </c>
      <c r="R137" s="27">
        <f>MAX($AE$4-A137+1)</f>
        <v>268</v>
      </c>
      <c r="S137" s="27">
        <f>(2*$AO$3)-2*(A137-1)</f>
        <v>1058</v>
      </c>
      <c r="T137" s="22" t="s">
        <v>47</v>
      </c>
    </row>
    <row r="138" spans="1:20" ht="12.75">
      <c r="A138" s="27">
        <f>RANK(G138,$G$8:$G$663,0)</f>
        <v>131</v>
      </c>
      <c r="B138" s="28" t="s">
        <v>246</v>
      </c>
      <c r="C138" s="29" t="s">
        <v>23</v>
      </c>
      <c r="D138" s="29" t="s">
        <v>7</v>
      </c>
      <c r="E138" s="29" t="s">
        <v>72</v>
      </c>
      <c r="F138" s="29" t="s">
        <v>43</v>
      </c>
      <c r="G138" s="30">
        <v>2593</v>
      </c>
      <c r="H138" s="31">
        <f>G138-$G$7</f>
        <v>-381</v>
      </c>
      <c r="I138" s="32">
        <v>949</v>
      </c>
      <c r="J138" s="11">
        <f>RANK(I138,$I$8:$I$663,0)</f>
        <v>95</v>
      </c>
      <c r="K138" s="32">
        <v>771</v>
      </c>
      <c r="L138" s="11">
        <f>RANK(K138,$K$8:$K$663,0)</f>
        <v>230</v>
      </c>
      <c r="M138" s="32">
        <v>873</v>
      </c>
      <c r="N138" s="11">
        <f>RANK(M138,$M$8:$M$663,0)</f>
        <v>165</v>
      </c>
      <c r="O138" s="33"/>
      <c r="P138" s="33"/>
      <c r="Q138" s="33">
        <f>MIN(($AA$4-A138+1)/$Z$3*100,100)</f>
        <v>17.24137931034483</v>
      </c>
      <c r="R138" s="27">
        <f>MAX($AE$4-A138+1)</f>
        <v>265</v>
      </c>
      <c r="S138" s="27">
        <f>(2*$AO$3)-2*(A138-1)</f>
        <v>1052</v>
      </c>
      <c r="T138" s="22" t="s">
        <v>73</v>
      </c>
    </row>
    <row r="139" spans="1:20" ht="12.75">
      <c r="A139" s="27">
        <f>RANK(G139,$G$8:$G$663,0)</f>
        <v>132</v>
      </c>
      <c r="B139" s="28" t="s">
        <v>247</v>
      </c>
      <c r="C139" s="29" t="s">
        <v>23</v>
      </c>
      <c r="D139" s="29" t="s">
        <v>5</v>
      </c>
      <c r="E139" s="29" t="s">
        <v>75</v>
      </c>
      <c r="F139" s="29" t="s">
        <v>43</v>
      </c>
      <c r="G139" s="30">
        <v>2591</v>
      </c>
      <c r="H139" s="31">
        <f>G139-$G$7</f>
        <v>-383</v>
      </c>
      <c r="I139" s="32">
        <v>931</v>
      </c>
      <c r="J139" s="11">
        <f>RANK(I139,$I$8:$I$663,0)</f>
        <v>116</v>
      </c>
      <c r="K139" s="32">
        <v>801</v>
      </c>
      <c r="L139" s="11">
        <f>RANK(K139,$K$8:$K$663,0)</f>
        <v>160</v>
      </c>
      <c r="M139" s="32">
        <v>859</v>
      </c>
      <c r="N139" s="11">
        <f>RANK(M139,$M$8:$M$663,0)</f>
        <v>222</v>
      </c>
      <c r="O139" s="33"/>
      <c r="P139" s="33"/>
      <c r="Q139" s="33">
        <f>MIN(($AA$4-A139+1)/$Z$3*100,100)</f>
        <v>16.091954022988507</v>
      </c>
      <c r="R139" s="27">
        <f>MAX($AE$4-A139+1)</f>
        <v>264</v>
      </c>
      <c r="S139" s="27">
        <f>(2*$AO$3)-2*(A139-1)</f>
        <v>1050</v>
      </c>
      <c r="T139" s="22" t="s">
        <v>44</v>
      </c>
    </row>
    <row r="140" spans="1:20" ht="12.75">
      <c r="A140" s="27">
        <f>RANK(G140,$G$8:$G$663,0)</f>
        <v>132</v>
      </c>
      <c r="B140" s="28" t="s">
        <v>248</v>
      </c>
      <c r="C140" s="29" t="s">
        <v>23</v>
      </c>
      <c r="D140" s="29" t="s">
        <v>7</v>
      </c>
      <c r="E140" s="29" t="s">
        <v>128</v>
      </c>
      <c r="F140" s="29" t="s">
        <v>43</v>
      </c>
      <c r="G140" s="30">
        <v>2591</v>
      </c>
      <c r="H140" s="31">
        <f>G140-$G$7</f>
        <v>-383</v>
      </c>
      <c r="I140" s="32">
        <v>924</v>
      </c>
      <c r="J140" s="11">
        <f>RANK(I140,$I$8:$I$663,0)</f>
        <v>129</v>
      </c>
      <c r="K140" s="32">
        <v>767</v>
      </c>
      <c r="L140" s="11">
        <f>RANK(K140,$K$8:$K$663,0)</f>
        <v>243</v>
      </c>
      <c r="M140" s="32">
        <v>900</v>
      </c>
      <c r="N140" s="11">
        <f>RANK(M140,$M$8:$M$663,0)</f>
        <v>83</v>
      </c>
      <c r="O140" s="33"/>
      <c r="P140" s="33"/>
      <c r="Q140" s="33">
        <f>MIN(($AA$4-A140+1)/$Z$3*100,100)</f>
        <v>16.091954022988507</v>
      </c>
      <c r="R140" s="27">
        <f>MAX($AE$4-A140+1)</f>
        <v>264</v>
      </c>
      <c r="S140" s="27">
        <f>(2*$AO$3)-2*(A140-1)</f>
        <v>1050</v>
      </c>
      <c r="T140" s="22" t="s">
        <v>47</v>
      </c>
    </row>
    <row r="141" spans="1:20" ht="12.75">
      <c r="A141" s="27">
        <f>RANK(G141,$G$8:$G$663,0)</f>
        <v>134</v>
      </c>
      <c r="B141" s="28" t="s">
        <v>249</v>
      </c>
      <c r="C141" s="29" t="s">
        <v>23</v>
      </c>
      <c r="D141" s="29" t="s">
        <v>7</v>
      </c>
      <c r="E141" s="29" t="s">
        <v>75</v>
      </c>
      <c r="F141" s="29" t="s">
        <v>43</v>
      </c>
      <c r="G141" s="30">
        <v>2588</v>
      </c>
      <c r="H141" s="31">
        <f>G141-$G$7</f>
        <v>-386</v>
      </c>
      <c r="I141" s="32">
        <v>901</v>
      </c>
      <c r="J141" s="11">
        <f>RANK(I141,$I$8:$I$663,0)</f>
        <v>161</v>
      </c>
      <c r="K141" s="32">
        <v>921</v>
      </c>
      <c r="L141" s="11">
        <f>RANK(K141,$K$8:$K$663,0)</f>
        <v>11</v>
      </c>
      <c r="M141" s="32">
        <v>766</v>
      </c>
      <c r="N141" s="11">
        <f>RANK(M141,$M$8:$M$663,0)</f>
        <v>507</v>
      </c>
      <c r="O141" s="33"/>
      <c r="P141" s="33"/>
      <c r="Q141" s="33">
        <f>MIN(($AA$4-A141+1)/$Z$3*100,100)</f>
        <v>13.793103448275861</v>
      </c>
      <c r="R141" s="27">
        <f>MAX($AE$4-A141+1)</f>
        <v>262</v>
      </c>
      <c r="S141" s="27">
        <f>(2*$AO$3)-2*(A141-1)</f>
        <v>1046</v>
      </c>
      <c r="T141" s="22" t="s">
        <v>44</v>
      </c>
    </row>
    <row r="142" spans="1:20" ht="12.75">
      <c r="A142" s="27">
        <f>RANK(G142,$G$8:$G$663,0)</f>
        <v>135</v>
      </c>
      <c r="B142" s="28" t="s">
        <v>250</v>
      </c>
      <c r="C142" s="29" t="s">
        <v>23</v>
      </c>
      <c r="D142" s="29" t="s">
        <v>5</v>
      </c>
      <c r="E142" s="29" t="s">
        <v>251</v>
      </c>
      <c r="F142" s="29" t="s">
        <v>43</v>
      </c>
      <c r="G142" s="30">
        <v>2587</v>
      </c>
      <c r="H142" s="31">
        <f>G142-$G$7</f>
        <v>-387</v>
      </c>
      <c r="I142" s="32">
        <v>934</v>
      </c>
      <c r="J142" s="11">
        <f>RANK(I142,$I$8:$I$663,0)</f>
        <v>111</v>
      </c>
      <c r="K142" s="32">
        <v>787</v>
      </c>
      <c r="L142" s="11">
        <f>RANK(K142,$K$8:$K$663,0)</f>
        <v>193</v>
      </c>
      <c r="M142" s="32">
        <v>866</v>
      </c>
      <c r="N142" s="11">
        <f>RANK(M142,$M$8:$M$663,0)</f>
        <v>195</v>
      </c>
      <c r="O142" s="33"/>
      <c r="P142" s="33"/>
      <c r="Q142" s="33">
        <f>MIN(($AA$4-A142+1)/$Z$3*100,100)</f>
        <v>12.643678160919542</v>
      </c>
      <c r="R142" s="27">
        <f>MAX($AE$4-A142+1)</f>
        <v>261</v>
      </c>
      <c r="S142" s="27">
        <f>(2*$AO$3)-2*(A142-1)</f>
        <v>1044</v>
      </c>
      <c r="T142" s="22" t="s">
        <v>47</v>
      </c>
    </row>
    <row r="143" spans="1:20" ht="12.75">
      <c r="A143" s="27">
        <f>RANK(G143,$G$8:$G$663,0)</f>
        <v>136</v>
      </c>
      <c r="B143" s="28" t="s">
        <v>252</v>
      </c>
      <c r="C143" s="29" t="s">
        <v>61</v>
      </c>
      <c r="D143" s="29" t="s">
        <v>6</v>
      </c>
      <c r="E143" s="29" t="s">
        <v>123</v>
      </c>
      <c r="F143" s="29" t="s">
        <v>43</v>
      </c>
      <c r="G143" s="30">
        <v>2586</v>
      </c>
      <c r="H143" s="31">
        <f>G143-$G$7</f>
        <v>-388</v>
      </c>
      <c r="I143" s="32">
        <v>868</v>
      </c>
      <c r="J143" s="11">
        <f>RANK(I143,$I$8:$I$663,0)</f>
        <v>217</v>
      </c>
      <c r="K143" s="32">
        <v>873</v>
      </c>
      <c r="L143" s="11">
        <f>RANK(K143,$K$8:$K$663,0)</f>
        <v>51</v>
      </c>
      <c r="M143" s="32">
        <v>845</v>
      </c>
      <c r="N143" s="11">
        <f>RANK(M143,$M$8:$M$663,0)</f>
        <v>278</v>
      </c>
      <c r="O143" s="33"/>
      <c r="P143" s="33"/>
      <c r="Q143" s="33">
        <f>MIN(($AA$4-A143+1)/$Z$3*100,100)</f>
        <v>11.494252873563218</v>
      </c>
      <c r="R143" s="27">
        <f>MAX($AE$4-A143+1)</f>
        <v>260</v>
      </c>
      <c r="S143" s="27">
        <f>(2*$AO$3)-2*(A143-1)</f>
        <v>1042</v>
      </c>
      <c r="T143" s="22" t="s">
        <v>44</v>
      </c>
    </row>
    <row r="144" spans="1:20" ht="12.75">
      <c r="A144" s="27">
        <f>RANK(G144,$G$8:$G$663,0)</f>
        <v>137</v>
      </c>
      <c r="B144" s="28" t="s">
        <v>253</v>
      </c>
      <c r="C144" s="29" t="s">
        <v>23</v>
      </c>
      <c r="D144" s="29" t="s">
        <v>7</v>
      </c>
      <c r="E144" s="29" t="s">
        <v>254</v>
      </c>
      <c r="F144" s="29" t="s">
        <v>43</v>
      </c>
      <c r="G144" s="30">
        <v>2585</v>
      </c>
      <c r="H144" s="31">
        <f>G144-$G$7</f>
        <v>-389</v>
      </c>
      <c r="I144" s="32">
        <v>889</v>
      </c>
      <c r="J144" s="11">
        <f>RANK(I144,$I$8:$I$663,0)</f>
        <v>183</v>
      </c>
      <c r="K144" s="32">
        <v>838</v>
      </c>
      <c r="L144" s="11">
        <f>RANK(K144,$K$8:$K$663,0)</f>
        <v>89</v>
      </c>
      <c r="M144" s="32">
        <v>858</v>
      </c>
      <c r="N144" s="11">
        <f>RANK(M144,$M$8:$M$663,0)</f>
        <v>227</v>
      </c>
      <c r="O144" s="33"/>
      <c r="P144" s="33"/>
      <c r="Q144" s="33">
        <f>MIN(($AA$4-A144+1)/$Z$3*100,100)</f>
        <v>10.344827586206897</v>
      </c>
      <c r="R144" s="27">
        <f>MAX($AE$4-A144+1)</f>
        <v>259</v>
      </c>
      <c r="S144" s="27">
        <f>(2*$AO$3)-2*(A144-1)</f>
        <v>1040</v>
      </c>
      <c r="T144" s="22" t="s">
        <v>44</v>
      </c>
    </row>
    <row r="145" spans="1:20" ht="12.75">
      <c r="A145" s="27">
        <f>RANK(G145,$G$8:$G$663,0)</f>
        <v>137</v>
      </c>
      <c r="B145" s="28" t="s">
        <v>255</v>
      </c>
      <c r="C145" s="29" t="s">
        <v>113</v>
      </c>
      <c r="D145" s="29" t="s">
        <v>7</v>
      </c>
      <c r="E145" s="29" t="s">
        <v>245</v>
      </c>
      <c r="F145" s="29" t="s">
        <v>43</v>
      </c>
      <c r="G145" s="30">
        <v>2585</v>
      </c>
      <c r="H145" s="31">
        <f>G145-$G$7</f>
        <v>-389</v>
      </c>
      <c r="I145" s="32">
        <v>853</v>
      </c>
      <c r="J145" s="11">
        <f>RANK(I145,$I$8:$I$663,0)</f>
        <v>244</v>
      </c>
      <c r="K145" s="32">
        <v>791</v>
      </c>
      <c r="L145" s="11">
        <f>RANK(K145,$K$8:$K$663,0)</f>
        <v>184</v>
      </c>
      <c r="M145" s="32">
        <v>941</v>
      </c>
      <c r="N145" s="11">
        <f>RANK(M145,$M$8:$M$663,0)</f>
        <v>29</v>
      </c>
      <c r="O145" s="33"/>
      <c r="P145" s="33"/>
      <c r="Q145" s="33">
        <f>MIN(($AA$4-A145+1)/$Z$3*100,100)</f>
        <v>10.344827586206897</v>
      </c>
      <c r="R145" s="27">
        <f>MAX($AE$4-A145+1)</f>
        <v>259</v>
      </c>
      <c r="S145" s="27">
        <f>(2*$AO$3)-2*(A145-1)</f>
        <v>1040</v>
      </c>
      <c r="T145" s="22" t="s">
        <v>47</v>
      </c>
    </row>
    <row r="146" spans="1:20" ht="12.75">
      <c r="A146" s="27">
        <f>RANK(G146,$G$8:$G$663,0)</f>
        <v>139</v>
      </c>
      <c r="B146" s="23" t="s">
        <v>256</v>
      </c>
      <c r="C146" s="22" t="s">
        <v>113</v>
      </c>
      <c r="D146" s="22" t="s">
        <v>7</v>
      </c>
      <c r="E146" s="22" t="s">
        <v>257</v>
      </c>
      <c r="F146" s="22" t="s">
        <v>43</v>
      </c>
      <c r="G146" s="34">
        <v>2581</v>
      </c>
      <c r="H146" s="31">
        <f>G146-$G$7</f>
        <v>-393</v>
      </c>
      <c r="I146" s="35">
        <v>986</v>
      </c>
      <c r="J146" s="11">
        <f>RANK(I146,$I$8:$I$663,0)</f>
        <v>47</v>
      </c>
      <c r="K146" s="35">
        <v>729</v>
      </c>
      <c r="L146" s="11">
        <f>RANK(K146,$K$8:$K$663,0)</f>
        <v>352</v>
      </c>
      <c r="M146" s="35">
        <v>866</v>
      </c>
      <c r="N146" s="11">
        <f>RANK(M146,$M$8:$M$663,0)</f>
        <v>195</v>
      </c>
      <c r="O146" s="33"/>
      <c r="P146" s="33"/>
      <c r="Q146" s="33">
        <f>MIN(($AA$4-A146+1)/$Z$3*100,100)</f>
        <v>8.045977011494253</v>
      </c>
      <c r="R146" s="27">
        <f>MAX($AE$4-A146+1)</f>
        <v>257</v>
      </c>
      <c r="S146" s="27">
        <f>(2*$AO$3)-2*(A146-1)</f>
        <v>1036</v>
      </c>
      <c r="T146" s="22" t="s">
        <v>66</v>
      </c>
    </row>
    <row r="147" spans="1:20" ht="12.75">
      <c r="A147" s="27">
        <f>RANK(G147,$G$8:$G$663,0)</f>
        <v>140</v>
      </c>
      <c r="B147" s="28" t="s">
        <v>258</v>
      </c>
      <c r="C147" s="29" t="s">
        <v>23</v>
      </c>
      <c r="D147" s="29" t="s">
        <v>5</v>
      </c>
      <c r="E147" s="29" t="s">
        <v>259</v>
      </c>
      <c r="F147" s="29" t="s">
        <v>43</v>
      </c>
      <c r="G147" s="30">
        <v>2580</v>
      </c>
      <c r="H147" s="31">
        <f>G147-$G$7</f>
        <v>-394</v>
      </c>
      <c r="I147" s="32">
        <v>928</v>
      </c>
      <c r="J147" s="11">
        <f>RANK(I147,$I$8:$I$663,0)</f>
        <v>120</v>
      </c>
      <c r="K147" s="32">
        <v>745</v>
      </c>
      <c r="L147" s="11">
        <f>RANK(K147,$K$8:$K$663,0)</f>
        <v>308</v>
      </c>
      <c r="M147" s="32">
        <v>907</v>
      </c>
      <c r="N147" s="11">
        <f>RANK(M147,$M$8:$M$663,0)</f>
        <v>68</v>
      </c>
      <c r="O147" s="33"/>
      <c r="P147" s="33"/>
      <c r="Q147" s="33">
        <f>MIN(($AA$4-A147+1)/$Z$3*100,100)</f>
        <v>6.896551724137931</v>
      </c>
      <c r="R147" s="27">
        <f>MAX($AE$4-A147+1)</f>
        <v>256</v>
      </c>
      <c r="S147" s="27">
        <f>(2*$AO$3)-2*(A147-1)</f>
        <v>1034</v>
      </c>
      <c r="T147" s="22" t="s">
        <v>47</v>
      </c>
    </row>
    <row r="148" spans="1:20" ht="12.75">
      <c r="A148" s="27">
        <f>RANK(G148,$G$8:$G$663,0)</f>
        <v>141</v>
      </c>
      <c r="B148" s="23" t="s">
        <v>260</v>
      </c>
      <c r="C148" s="22" t="s">
        <v>113</v>
      </c>
      <c r="D148" s="22" t="s">
        <v>7</v>
      </c>
      <c r="E148" s="22" t="s">
        <v>121</v>
      </c>
      <c r="F148" s="22" t="s">
        <v>43</v>
      </c>
      <c r="G148" s="34">
        <v>2579</v>
      </c>
      <c r="H148" s="31">
        <f>G148-$G$7</f>
        <v>-395</v>
      </c>
      <c r="I148" s="35">
        <v>980</v>
      </c>
      <c r="J148" s="11">
        <f>RANK(I148,$I$8:$I$663,0)</f>
        <v>56</v>
      </c>
      <c r="K148" s="35">
        <v>771</v>
      </c>
      <c r="L148" s="11">
        <f>RANK(K148,$K$8:$K$663,0)</f>
        <v>230</v>
      </c>
      <c r="M148" s="35">
        <v>828</v>
      </c>
      <c r="N148" s="11">
        <f>RANK(M148,$M$8:$M$663,0)</f>
        <v>341</v>
      </c>
      <c r="O148" s="33"/>
      <c r="P148" s="33"/>
      <c r="Q148" s="33">
        <f>MIN(($AA$4-A148+1)/$Z$3*100,100)</f>
        <v>5.747126436781609</v>
      </c>
      <c r="R148" s="27">
        <f>MAX($AE$4-A148+1)</f>
        <v>255</v>
      </c>
      <c r="S148" s="27">
        <f>(2*$AO$3)-2*(A148-1)</f>
        <v>1032</v>
      </c>
      <c r="T148" s="22" t="s">
        <v>66</v>
      </c>
    </row>
    <row r="149" spans="1:20" ht="12.75">
      <c r="A149" s="27">
        <f>RANK(G149,$G$8:$G$663,0)</f>
        <v>141</v>
      </c>
      <c r="B149" s="28" t="s">
        <v>261</v>
      </c>
      <c r="C149" s="29" t="s">
        <v>23</v>
      </c>
      <c r="D149" s="29" t="s">
        <v>5</v>
      </c>
      <c r="E149" s="29" t="s">
        <v>262</v>
      </c>
      <c r="F149" s="29" t="s">
        <v>43</v>
      </c>
      <c r="G149" s="30">
        <v>2579</v>
      </c>
      <c r="H149" s="31">
        <f>G149-$G$7</f>
        <v>-395</v>
      </c>
      <c r="I149" s="32">
        <v>948</v>
      </c>
      <c r="J149" s="11">
        <f>RANK(I149,$I$8:$I$663,0)</f>
        <v>97</v>
      </c>
      <c r="K149" s="32">
        <v>738</v>
      </c>
      <c r="L149" s="11">
        <f>RANK(K149,$K$8:$K$663,0)</f>
        <v>331</v>
      </c>
      <c r="M149" s="32">
        <v>893</v>
      </c>
      <c r="N149" s="11">
        <f>RANK(M149,$M$8:$M$663,0)</f>
        <v>105</v>
      </c>
      <c r="O149" s="33"/>
      <c r="P149" s="33"/>
      <c r="Q149" s="33">
        <f>MIN(($AA$4-A149+1)/$Z$3*100,100)</f>
        <v>5.747126436781609</v>
      </c>
      <c r="R149" s="27">
        <f>MAX($AE$4-A149+1)</f>
        <v>255</v>
      </c>
      <c r="S149" s="27">
        <f>(2*$AO$3)-2*(A149-1)</f>
        <v>1032</v>
      </c>
      <c r="T149" s="22" t="s">
        <v>47</v>
      </c>
    </row>
    <row r="150" spans="1:20" ht="12.75">
      <c r="A150" s="27">
        <f>RANK(G150,$G$8:$G$663,0)</f>
        <v>141</v>
      </c>
      <c r="B150" s="28" t="s">
        <v>263</v>
      </c>
      <c r="C150" s="29" t="s">
        <v>23</v>
      </c>
      <c r="D150" s="29" t="s">
        <v>9</v>
      </c>
      <c r="E150" s="29" t="s">
        <v>97</v>
      </c>
      <c r="F150" s="29" t="s">
        <v>43</v>
      </c>
      <c r="G150" s="30">
        <v>2579</v>
      </c>
      <c r="H150" s="31">
        <f>G150-$G$7</f>
        <v>-395</v>
      </c>
      <c r="I150" s="32">
        <v>925</v>
      </c>
      <c r="J150" s="11">
        <f>RANK(I150,$I$8:$I$663,0)</f>
        <v>127</v>
      </c>
      <c r="K150" s="32">
        <v>797</v>
      </c>
      <c r="L150" s="11">
        <f>RANK(K150,$K$8:$K$663,0)</f>
        <v>171</v>
      </c>
      <c r="M150" s="32">
        <v>857</v>
      </c>
      <c r="N150" s="11">
        <f>RANK(M150,$M$8:$M$663,0)</f>
        <v>231</v>
      </c>
      <c r="O150" s="33"/>
      <c r="P150" s="33"/>
      <c r="Q150" s="33">
        <f>MIN(($AA$4-A150+1)/$Z$3*100,100)</f>
        <v>5.747126436781609</v>
      </c>
      <c r="R150" s="27">
        <f>MAX($AE$4-A150+1)</f>
        <v>255</v>
      </c>
      <c r="S150" s="27">
        <f>(2*$AO$3)-2*(A150-1)</f>
        <v>1032</v>
      </c>
      <c r="T150" s="22" t="s">
        <v>47</v>
      </c>
    </row>
    <row r="151" spans="1:20" ht="12.75">
      <c r="A151" s="27">
        <f>RANK(G151,$G$8:$G$663,0)</f>
        <v>144</v>
      </c>
      <c r="B151" s="28" t="s">
        <v>264</v>
      </c>
      <c r="C151" s="29" t="s">
        <v>61</v>
      </c>
      <c r="D151" s="29" t="s">
        <v>6</v>
      </c>
      <c r="E151" s="29" t="s">
        <v>265</v>
      </c>
      <c r="F151" s="29" t="s">
        <v>43</v>
      </c>
      <c r="G151" s="30">
        <v>2577</v>
      </c>
      <c r="H151" s="31">
        <f>G151-$G$7</f>
        <v>-397</v>
      </c>
      <c r="I151" s="32">
        <v>840</v>
      </c>
      <c r="J151" s="11">
        <f>RANK(I151,$I$8:$I$663,0)</f>
        <v>269</v>
      </c>
      <c r="K151" s="32">
        <v>790</v>
      </c>
      <c r="L151" s="11">
        <f>RANK(K151,$K$8:$K$663,0)</f>
        <v>185</v>
      </c>
      <c r="M151" s="32">
        <v>947</v>
      </c>
      <c r="N151" s="11">
        <f>RANK(M151,$M$8:$M$663,0)</f>
        <v>21</v>
      </c>
      <c r="O151" s="33"/>
      <c r="P151" s="33"/>
      <c r="Q151" s="33">
        <f>MIN(($AA$4-A151+1)/$Z$3*100,100)</f>
        <v>2.2988505747126435</v>
      </c>
      <c r="R151" s="27">
        <f>MAX($AE$4-A151+1)</f>
        <v>252</v>
      </c>
      <c r="S151" s="27">
        <f>(2*$AO$3)-2*(A151-1)</f>
        <v>1026</v>
      </c>
      <c r="T151" s="22" t="s">
        <v>73</v>
      </c>
    </row>
    <row r="152" spans="1:20" ht="12.75">
      <c r="A152" s="27">
        <f>RANK(G152,$G$8:$G$663,0)</f>
        <v>145</v>
      </c>
      <c r="B152" s="28" t="s">
        <v>266</v>
      </c>
      <c r="C152" s="29" t="s">
        <v>23</v>
      </c>
      <c r="D152" s="29" t="s">
        <v>7</v>
      </c>
      <c r="E152" s="29" t="s">
        <v>267</v>
      </c>
      <c r="F152" s="29" t="s">
        <v>43</v>
      </c>
      <c r="G152" s="30">
        <v>2575</v>
      </c>
      <c r="H152" s="31">
        <f>G152-$G$7</f>
        <v>-399</v>
      </c>
      <c r="I152" s="32">
        <v>856</v>
      </c>
      <c r="J152" s="11">
        <f>RANK(I152,$I$8:$I$663,0)</f>
        <v>241</v>
      </c>
      <c r="K152" s="32">
        <v>823</v>
      </c>
      <c r="L152" s="11">
        <f>RANK(K152,$K$8:$K$663,0)</f>
        <v>111</v>
      </c>
      <c r="M152" s="32">
        <v>896</v>
      </c>
      <c r="N152" s="11">
        <f>RANK(M152,$M$8:$M$663,0)</f>
        <v>97</v>
      </c>
      <c r="O152" s="33"/>
      <c r="P152" s="33"/>
      <c r="Q152" s="33">
        <f>MIN(($AA$4-A152+1)/$Z$3*100,100)</f>
        <v>1.1494252873563218</v>
      </c>
      <c r="R152" s="27">
        <f>MAX($AE$4-A152+1)</f>
        <v>251</v>
      </c>
      <c r="S152" s="27">
        <f>(2*$AO$3)-2*(A152-1)</f>
        <v>1024</v>
      </c>
      <c r="T152" s="22" t="s">
        <v>47</v>
      </c>
    </row>
    <row r="153" spans="1:20" ht="12.75">
      <c r="A153" s="27">
        <f>RANK(G153,$G$8:$G$663,0)</f>
        <v>146</v>
      </c>
      <c r="B153" s="23" t="s">
        <v>268</v>
      </c>
      <c r="C153" s="22" t="s">
        <v>23</v>
      </c>
      <c r="D153" s="22" t="s">
        <v>7</v>
      </c>
      <c r="E153" s="22" t="s">
        <v>269</v>
      </c>
      <c r="F153" s="22" t="s">
        <v>43</v>
      </c>
      <c r="G153" s="34">
        <v>2573</v>
      </c>
      <c r="H153" s="31">
        <f>G153-$G$7</f>
        <v>-401</v>
      </c>
      <c r="I153" s="35">
        <v>933</v>
      </c>
      <c r="J153" s="11">
        <f>RANK(I153,$I$8:$I$663,0)</f>
        <v>112</v>
      </c>
      <c r="K153" s="35">
        <v>768</v>
      </c>
      <c r="L153" s="11">
        <f>RANK(K153,$K$8:$K$663,0)</f>
        <v>239</v>
      </c>
      <c r="M153" s="35">
        <v>872</v>
      </c>
      <c r="N153" s="11">
        <f>RANK(M153,$M$8:$M$663,0)</f>
        <v>170</v>
      </c>
      <c r="O153" s="33"/>
      <c r="P153" s="33"/>
      <c r="Q153" s="33"/>
      <c r="R153" s="27">
        <f>MAX($AE$4-A153+1)</f>
        <v>250</v>
      </c>
      <c r="S153" s="27">
        <f>(2*$AO$3)-2*(A153-1)</f>
        <v>1022</v>
      </c>
      <c r="T153" s="22" t="s">
        <v>66</v>
      </c>
    </row>
    <row r="154" spans="1:20" ht="12.75">
      <c r="A154" s="27">
        <f>RANK(G154,$G$8:$G$663,0)</f>
        <v>146</v>
      </c>
      <c r="B154" s="28" t="s">
        <v>270</v>
      </c>
      <c r="C154" s="29" t="s">
        <v>23</v>
      </c>
      <c r="D154" s="29" t="s">
        <v>10</v>
      </c>
      <c r="E154" s="29" t="s">
        <v>271</v>
      </c>
      <c r="F154" s="29" t="s">
        <v>43</v>
      </c>
      <c r="G154" s="30">
        <v>2573</v>
      </c>
      <c r="H154" s="31">
        <f>G154-$G$7</f>
        <v>-401</v>
      </c>
      <c r="I154" s="32">
        <v>904</v>
      </c>
      <c r="J154" s="11">
        <f>RANK(I154,$I$8:$I$663,0)</f>
        <v>157</v>
      </c>
      <c r="K154" s="32">
        <v>802</v>
      </c>
      <c r="L154" s="11">
        <f>RANK(K154,$K$8:$K$663,0)</f>
        <v>158</v>
      </c>
      <c r="M154" s="32">
        <v>867</v>
      </c>
      <c r="N154" s="11">
        <f>RANK(M154,$M$8:$M$663,0)</f>
        <v>191</v>
      </c>
      <c r="O154" s="33"/>
      <c r="P154" s="33"/>
      <c r="Q154" s="33"/>
      <c r="R154" s="27">
        <f>MAX($AE$4-A154+1)</f>
        <v>250</v>
      </c>
      <c r="S154" s="27">
        <f>(2*$AO$3)-2*(A154-1)</f>
        <v>1022</v>
      </c>
      <c r="T154" s="22" t="s">
        <v>73</v>
      </c>
    </row>
    <row r="155" spans="1:20" ht="12.75">
      <c r="A155" s="27">
        <f>RANK(G155,$G$8:$G$663,0)</f>
        <v>148</v>
      </c>
      <c r="B155" s="28" t="s">
        <v>272</v>
      </c>
      <c r="C155" s="29" t="s">
        <v>113</v>
      </c>
      <c r="D155" s="29" t="s">
        <v>6</v>
      </c>
      <c r="E155" s="29" t="s">
        <v>214</v>
      </c>
      <c r="F155" s="29" t="s">
        <v>43</v>
      </c>
      <c r="G155" s="30">
        <v>2571</v>
      </c>
      <c r="H155" s="31">
        <f>G155-$G$7</f>
        <v>-403</v>
      </c>
      <c r="I155" s="32">
        <v>962</v>
      </c>
      <c r="J155" s="11">
        <f>RANK(I155,$I$8:$I$663,0)</f>
        <v>79</v>
      </c>
      <c r="K155" s="32">
        <v>704</v>
      </c>
      <c r="L155" s="11">
        <f>RANK(K155,$K$8:$K$663,0)</f>
        <v>438</v>
      </c>
      <c r="M155" s="32">
        <v>905</v>
      </c>
      <c r="N155" s="11">
        <f>RANK(M155,$M$8:$M$663,0)</f>
        <v>74</v>
      </c>
      <c r="O155" s="33"/>
      <c r="P155" s="33"/>
      <c r="Q155" s="33"/>
      <c r="R155" s="27">
        <f>MAX($AE$4-A155+1)</f>
        <v>248</v>
      </c>
      <c r="S155" s="27">
        <f>(2*$AO$3)-2*(A155-1)</f>
        <v>1018</v>
      </c>
      <c r="T155" s="22" t="s">
        <v>73</v>
      </c>
    </row>
    <row r="156" spans="1:20" ht="12.75">
      <c r="A156" s="27">
        <f>RANK(G156,$G$8:$G$663,0)</f>
        <v>149</v>
      </c>
      <c r="B156" s="28" t="s">
        <v>273</v>
      </c>
      <c r="C156" s="29" t="s">
        <v>23</v>
      </c>
      <c r="D156" s="29" t="s">
        <v>6</v>
      </c>
      <c r="E156" s="29" t="s">
        <v>142</v>
      </c>
      <c r="F156" s="29" t="s">
        <v>43</v>
      </c>
      <c r="G156" s="30">
        <v>2570</v>
      </c>
      <c r="H156" s="31">
        <f>G156-$G$7</f>
        <v>-404</v>
      </c>
      <c r="I156" s="32">
        <v>871</v>
      </c>
      <c r="J156" s="11">
        <f>RANK(I156,$I$8:$I$663,0)</f>
        <v>213</v>
      </c>
      <c r="K156" s="32">
        <v>838</v>
      </c>
      <c r="L156" s="11">
        <f>RANK(K156,$K$8:$K$663,0)</f>
        <v>89</v>
      </c>
      <c r="M156" s="32">
        <v>861</v>
      </c>
      <c r="N156" s="11">
        <f>RANK(M156,$M$8:$M$663,0)</f>
        <v>214</v>
      </c>
      <c r="O156" s="33"/>
      <c r="P156" s="33"/>
      <c r="Q156" s="33"/>
      <c r="R156" s="27">
        <f>MAX($AE$4-A156+1)</f>
        <v>247</v>
      </c>
      <c r="S156" s="27">
        <f>(2*$AO$3)-2*(A156-1)</f>
        <v>1016</v>
      </c>
      <c r="T156" s="22" t="s">
        <v>44</v>
      </c>
    </row>
    <row r="157" spans="1:20" ht="12.75">
      <c r="A157" s="27">
        <f>RANK(G157,$G$8:$G$663,0)</f>
        <v>149</v>
      </c>
      <c r="B157" s="28" t="s">
        <v>274</v>
      </c>
      <c r="C157" s="29" t="s">
        <v>61</v>
      </c>
      <c r="D157" s="29" t="s">
        <v>7</v>
      </c>
      <c r="E157" s="29" t="s">
        <v>128</v>
      </c>
      <c r="F157" s="29" t="s">
        <v>43</v>
      </c>
      <c r="G157" s="30">
        <v>2570</v>
      </c>
      <c r="H157" s="31">
        <f>G157-$G$7</f>
        <v>-404</v>
      </c>
      <c r="I157" s="32">
        <v>874</v>
      </c>
      <c r="J157" s="11">
        <f>RANK(I157,$I$8:$I$663,0)</f>
        <v>212</v>
      </c>
      <c r="K157" s="32">
        <v>817</v>
      </c>
      <c r="L157" s="11">
        <f>RANK(K157,$K$8:$K$663,0)</f>
        <v>125</v>
      </c>
      <c r="M157" s="32">
        <v>879</v>
      </c>
      <c r="N157" s="11">
        <f>RANK(M157,$M$8:$M$663,0)</f>
        <v>144</v>
      </c>
      <c r="O157" s="33"/>
      <c r="P157" s="33"/>
      <c r="Q157" s="33"/>
      <c r="R157" s="27">
        <f>MAX($AE$4-A157+1)</f>
        <v>247</v>
      </c>
      <c r="S157" s="27">
        <f>(2*$AO$3)-2*(A157-1)</f>
        <v>1016</v>
      </c>
      <c r="T157" s="22" t="s">
        <v>47</v>
      </c>
    </row>
    <row r="158" spans="1:20" ht="12.75">
      <c r="A158" s="27">
        <f>RANK(G158,$G$8:$G$663,0)</f>
        <v>151</v>
      </c>
      <c r="B158" s="28" t="s">
        <v>275</v>
      </c>
      <c r="C158" s="29" t="s">
        <v>23</v>
      </c>
      <c r="D158" s="29" t="s">
        <v>4</v>
      </c>
      <c r="E158" s="29" t="s">
        <v>59</v>
      </c>
      <c r="F158" s="29" t="s">
        <v>43</v>
      </c>
      <c r="G158" s="30">
        <v>2569</v>
      </c>
      <c r="H158" s="31">
        <f>G158-$G$7</f>
        <v>-405</v>
      </c>
      <c r="I158" s="32">
        <v>955</v>
      </c>
      <c r="J158" s="11">
        <f>RANK(I158,$I$8:$I$663,0)</f>
        <v>89</v>
      </c>
      <c r="K158" s="32">
        <v>734</v>
      </c>
      <c r="L158" s="11">
        <f>RANK(K158,$K$8:$K$663,0)</f>
        <v>342</v>
      </c>
      <c r="M158" s="32">
        <v>880</v>
      </c>
      <c r="N158" s="11">
        <f>RANK(M158,$M$8:$M$663,0)</f>
        <v>142</v>
      </c>
      <c r="O158" s="33"/>
      <c r="P158" s="33"/>
      <c r="Q158" s="33"/>
      <c r="R158" s="27">
        <f>MAX($AE$4-A158+1)</f>
        <v>245</v>
      </c>
      <c r="S158" s="27">
        <f>(2*$AO$3)-2*(A158-1)</f>
        <v>1012</v>
      </c>
      <c r="T158" s="22" t="s">
        <v>47</v>
      </c>
    </row>
    <row r="159" spans="1:20" ht="12.75">
      <c r="A159" s="27">
        <f>RANK(G159,$G$8:$G$663,0)</f>
        <v>152</v>
      </c>
      <c r="B159" s="23" t="s">
        <v>276</v>
      </c>
      <c r="C159" s="22" t="s">
        <v>61</v>
      </c>
      <c r="D159" s="22" t="s">
        <v>7</v>
      </c>
      <c r="E159" s="22" t="s">
        <v>277</v>
      </c>
      <c r="F159" s="22" t="s">
        <v>43</v>
      </c>
      <c r="G159" s="34">
        <v>2568</v>
      </c>
      <c r="H159" s="31">
        <f>G159-$G$7</f>
        <v>-406</v>
      </c>
      <c r="I159" s="35">
        <v>866</v>
      </c>
      <c r="J159" s="11">
        <f>RANK(I159,$I$8:$I$663,0)</f>
        <v>220</v>
      </c>
      <c r="K159" s="35">
        <v>816</v>
      </c>
      <c r="L159" s="11">
        <f>RANK(K159,$K$8:$K$663,0)</f>
        <v>132</v>
      </c>
      <c r="M159" s="35">
        <v>886</v>
      </c>
      <c r="N159" s="11">
        <f>RANK(M159,$M$8:$M$663,0)</f>
        <v>119</v>
      </c>
      <c r="O159" s="33"/>
      <c r="P159" s="33"/>
      <c r="Q159" s="33"/>
      <c r="R159" s="27">
        <f>MAX($AE$4-A159+1)</f>
        <v>244</v>
      </c>
      <c r="S159" s="27">
        <f>(2*$AO$3)-2*(A159-1)</f>
        <v>1010</v>
      </c>
      <c r="T159" s="22" t="s">
        <v>66</v>
      </c>
    </row>
    <row r="160" spans="1:20" ht="12.75">
      <c r="A160" s="27">
        <f>RANK(G160,$G$8:$G$663,0)</f>
        <v>153</v>
      </c>
      <c r="B160" s="28" t="s">
        <v>278</v>
      </c>
      <c r="C160" s="29" t="s">
        <v>23</v>
      </c>
      <c r="D160" s="29" t="s">
        <v>6</v>
      </c>
      <c r="E160" s="29" t="s">
        <v>193</v>
      </c>
      <c r="F160" s="29" t="s">
        <v>43</v>
      </c>
      <c r="G160" s="30">
        <v>2567</v>
      </c>
      <c r="H160" s="31">
        <f>G160-$G$7</f>
        <v>-407</v>
      </c>
      <c r="I160" s="32">
        <v>950</v>
      </c>
      <c r="J160" s="11">
        <f>RANK(I160,$I$8:$I$663,0)</f>
        <v>93</v>
      </c>
      <c r="K160" s="32">
        <v>710</v>
      </c>
      <c r="L160" s="11">
        <f>RANK(K160,$K$8:$K$663,0)</f>
        <v>420</v>
      </c>
      <c r="M160" s="32">
        <v>907</v>
      </c>
      <c r="N160" s="11">
        <f>RANK(M160,$M$8:$M$663,0)</f>
        <v>68</v>
      </c>
      <c r="O160" s="33"/>
      <c r="P160" s="33"/>
      <c r="Q160" s="33"/>
      <c r="R160" s="27">
        <f>MAX($AE$4-A160+1)</f>
        <v>243</v>
      </c>
      <c r="S160" s="27">
        <f>(2*$AO$3)-2*(A160-1)</f>
        <v>1008</v>
      </c>
      <c r="T160" s="22" t="s">
        <v>44</v>
      </c>
    </row>
    <row r="161" spans="1:20" ht="12.75">
      <c r="A161" s="27">
        <f>RANK(G161,$G$8:$G$663,0)</f>
        <v>154</v>
      </c>
      <c r="B161" s="28" t="s">
        <v>279</v>
      </c>
      <c r="C161" s="29" t="s">
        <v>23</v>
      </c>
      <c r="D161" s="29" t="s">
        <v>9</v>
      </c>
      <c r="E161" s="29" t="s">
        <v>280</v>
      </c>
      <c r="F161" s="29" t="s">
        <v>43</v>
      </c>
      <c r="G161" s="30">
        <v>2565</v>
      </c>
      <c r="H161" s="31">
        <f>G161-$G$7</f>
        <v>-409</v>
      </c>
      <c r="I161" s="32">
        <v>902</v>
      </c>
      <c r="J161" s="11">
        <f>RANK(I161,$I$8:$I$663,0)</f>
        <v>159</v>
      </c>
      <c r="K161" s="32">
        <v>794</v>
      </c>
      <c r="L161" s="11">
        <f>RANK(K161,$K$8:$K$663,0)</f>
        <v>176</v>
      </c>
      <c r="M161" s="32">
        <v>869</v>
      </c>
      <c r="N161" s="11">
        <f>RANK(M161,$M$8:$M$663,0)</f>
        <v>181</v>
      </c>
      <c r="O161" s="33"/>
      <c r="P161" s="33"/>
      <c r="Q161" s="33"/>
      <c r="R161" s="27">
        <f>MAX($AE$4-A161+1)</f>
        <v>242</v>
      </c>
      <c r="S161" s="27">
        <f>(2*$AO$3)-2*(A161-1)</f>
        <v>1006</v>
      </c>
      <c r="T161" s="22" t="s">
        <v>47</v>
      </c>
    </row>
    <row r="162" spans="1:20" ht="12.75">
      <c r="A162" s="27">
        <f>RANK(G162,$G$8:$G$663,0)</f>
        <v>155</v>
      </c>
      <c r="B162" s="28" t="s">
        <v>281</v>
      </c>
      <c r="C162" s="29" t="s">
        <v>23</v>
      </c>
      <c r="D162" s="29" t="s">
        <v>5</v>
      </c>
      <c r="E162" s="29" t="s">
        <v>101</v>
      </c>
      <c r="F162" s="29" t="s">
        <v>43</v>
      </c>
      <c r="G162" s="30">
        <v>2563</v>
      </c>
      <c r="H162" s="31">
        <f>G162-$G$7</f>
        <v>-411</v>
      </c>
      <c r="I162" s="32">
        <v>894</v>
      </c>
      <c r="J162" s="11">
        <f>RANK(I162,$I$8:$I$663,0)</f>
        <v>171</v>
      </c>
      <c r="K162" s="32">
        <v>804</v>
      </c>
      <c r="L162" s="11">
        <f>RANK(K162,$K$8:$K$663,0)</f>
        <v>154</v>
      </c>
      <c r="M162" s="32">
        <v>865</v>
      </c>
      <c r="N162" s="11">
        <f>RANK(M162,$M$8:$M$663,0)</f>
        <v>199</v>
      </c>
      <c r="O162" s="33"/>
      <c r="P162" s="33"/>
      <c r="Q162" s="33"/>
      <c r="R162" s="27">
        <f>MAX($AE$4-A162+1)</f>
        <v>241</v>
      </c>
      <c r="S162" s="27">
        <f>(2*$AO$3)-2*(A162-1)</f>
        <v>1004</v>
      </c>
      <c r="T162" s="22" t="s">
        <v>73</v>
      </c>
    </row>
    <row r="163" spans="1:20" ht="12.75">
      <c r="A163" s="27">
        <f>RANK(G163,$G$8:$G$663,0)</f>
        <v>155</v>
      </c>
      <c r="B163" s="28" t="s">
        <v>282</v>
      </c>
      <c r="C163" s="29" t="s">
        <v>23</v>
      </c>
      <c r="D163" s="29" t="s">
        <v>8</v>
      </c>
      <c r="E163" s="29" t="s">
        <v>59</v>
      </c>
      <c r="F163" s="29" t="s">
        <v>43</v>
      </c>
      <c r="G163" s="30">
        <v>2563</v>
      </c>
      <c r="H163" s="31">
        <f>G163-$G$7</f>
        <v>-411</v>
      </c>
      <c r="I163" s="32">
        <v>909</v>
      </c>
      <c r="J163" s="11">
        <f>RANK(I163,$I$8:$I$663,0)</f>
        <v>152</v>
      </c>
      <c r="K163" s="32">
        <v>861</v>
      </c>
      <c r="L163" s="11">
        <f>RANK(K163,$K$8:$K$663,0)</f>
        <v>65</v>
      </c>
      <c r="M163" s="32">
        <v>793</v>
      </c>
      <c r="N163" s="11">
        <f>RANK(M163,$M$8:$M$663,0)</f>
        <v>458</v>
      </c>
      <c r="O163" s="33"/>
      <c r="P163" s="33"/>
      <c r="Q163" s="33"/>
      <c r="R163" s="27">
        <f>MAX($AE$4-A163+1)</f>
        <v>241</v>
      </c>
      <c r="S163" s="27">
        <f>(2*$AO$3)-2*(A163-1)</f>
        <v>1004</v>
      </c>
      <c r="T163" s="22" t="s">
        <v>47</v>
      </c>
    </row>
    <row r="164" spans="1:20" ht="12.75">
      <c r="A164" s="27">
        <f>RANK(G164,$G$8:$G$663,0)</f>
        <v>157</v>
      </c>
      <c r="B164" s="28" t="s">
        <v>283</v>
      </c>
      <c r="C164" s="29" t="s">
        <v>61</v>
      </c>
      <c r="D164" s="29" t="s">
        <v>9</v>
      </c>
      <c r="E164" s="29" t="s">
        <v>111</v>
      </c>
      <c r="F164" s="29" t="s">
        <v>43</v>
      </c>
      <c r="G164" s="30">
        <v>2559</v>
      </c>
      <c r="H164" s="31">
        <f>G164-$G$7</f>
        <v>-415</v>
      </c>
      <c r="I164" s="32">
        <v>946</v>
      </c>
      <c r="J164" s="11">
        <f>RANK(I164,$I$8:$I$663,0)</f>
        <v>101</v>
      </c>
      <c r="K164" s="32">
        <v>742</v>
      </c>
      <c r="L164" s="11">
        <f>RANK(K164,$K$8:$K$663,0)</f>
        <v>320</v>
      </c>
      <c r="M164" s="32">
        <v>871</v>
      </c>
      <c r="N164" s="11">
        <f>RANK(M164,$M$8:$M$663,0)</f>
        <v>173</v>
      </c>
      <c r="O164" s="33"/>
      <c r="P164" s="33"/>
      <c r="Q164" s="33"/>
      <c r="R164" s="27">
        <f>MAX($AE$4-A164+1)</f>
        <v>239</v>
      </c>
      <c r="S164" s="27">
        <f>(2*$AO$3)-2*(A164-1)</f>
        <v>1000</v>
      </c>
      <c r="T164" s="22" t="s">
        <v>47</v>
      </c>
    </row>
    <row r="165" spans="1:20" ht="12.75">
      <c r="A165" s="27">
        <f>RANK(G165,$G$8:$G$663,0)</f>
        <v>158</v>
      </c>
      <c r="B165" s="28" t="s">
        <v>284</v>
      </c>
      <c r="C165" s="29" t="s">
        <v>23</v>
      </c>
      <c r="D165" s="29" t="s">
        <v>6</v>
      </c>
      <c r="E165" s="29" t="s">
        <v>106</v>
      </c>
      <c r="F165" s="29" t="s">
        <v>43</v>
      </c>
      <c r="G165" s="30">
        <v>2557</v>
      </c>
      <c r="H165" s="31">
        <f>G165-$G$7</f>
        <v>-417</v>
      </c>
      <c r="I165" s="32">
        <v>957</v>
      </c>
      <c r="J165" s="11">
        <f>RANK(I165,$I$8:$I$663,0)</f>
        <v>86</v>
      </c>
      <c r="K165" s="32">
        <v>722</v>
      </c>
      <c r="L165" s="11">
        <f>RANK(K165,$K$8:$K$663,0)</f>
        <v>378</v>
      </c>
      <c r="M165" s="32">
        <v>878</v>
      </c>
      <c r="N165" s="11">
        <f>RANK(M165,$M$8:$M$663,0)</f>
        <v>149</v>
      </c>
      <c r="O165" s="33"/>
      <c r="P165" s="33"/>
      <c r="Q165" s="33"/>
      <c r="R165" s="27">
        <f>MAX($AE$4-A165+1)</f>
        <v>238</v>
      </c>
      <c r="S165" s="27">
        <f>(2*$AO$3)-2*(A165-1)</f>
        <v>998</v>
      </c>
      <c r="T165" s="22" t="s">
        <v>47</v>
      </c>
    </row>
    <row r="166" spans="1:20" ht="12.75">
      <c r="A166" s="27">
        <f>RANK(G166,$G$8:$G$663,0)</f>
        <v>159</v>
      </c>
      <c r="B166" s="23" t="s">
        <v>285</v>
      </c>
      <c r="C166" s="22" t="s">
        <v>61</v>
      </c>
      <c r="D166" s="22" t="s">
        <v>7</v>
      </c>
      <c r="E166" s="22" t="s">
        <v>217</v>
      </c>
      <c r="F166" s="22" t="s">
        <v>43</v>
      </c>
      <c r="G166" s="34">
        <v>2556</v>
      </c>
      <c r="H166" s="31">
        <f>G166-$G$7</f>
        <v>-418</v>
      </c>
      <c r="I166" s="35">
        <v>924</v>
      </c>
      <c r="J166" s="11">
        <f>RANK(I166,$I$8:$I$663,0)</f>
        <v>129</v>
      </c>
      <c r="K166" s="35">
        <v>746</v>
      </c>
      <c r="L166" s="11">
        <f>RANK(K166,$K$8:$K$663,0)</f>
        <v>307</v>
      </c>
      <c r="M166" s="35">
        <v>886</v>
      </c>
      <c r="N166" s="11">
        <f>RANK(M166,$M$8:$M$663,0)</f>
        <v>119</v>
      </c>
      <c r="O166" s="33"/>
      <c r="P166" s="33"/>
      <c r="Q166" s="33"/>
      <c r="R166" s="27">
        <f>MAX($AE$4-A166+1)</f>
        <v>237</v>
      </c>
      <c r="S166" s="27">
        <f>(2*$AO$3)-2*(A166-1)</f>
        <v>996</v>
      </c>
      <c r="T166" s="22" t="s">
        <v>66</v>
      </c>
    </row>
    <row r="167" spans="1:20" ht="12.75">
      <c r="A167" s="27">
        <f>RANK(G167,$G$8:$G$663,0)</f>
        <v>159</v>
      </c>
      <c r="B167" s="28" t="s">
        <v>286</v>
      </c>
      <c r="C167" s="29" t="s">
        <v>61</v>
      </c>
      <c r="D167" s="29" t="s">
        <v>7</v>
      </c>
      <c r="E167" s="29" t="s">
        <v>165</v>
      </c>
      <c r="F167" s="29" t="s">
        <v>43</v>
      </c>
      <c r="G167" s="30">
        <v>2556</v>
      </c>
      <c r="H167" s="31">
        <f>G167-$G$7</f>
        <v>-418</v>
      </c>
      <c r="I167" s="32">
        <v>820</v>
      </c>
      <c r="J167" s="11">
        <f>RANK(I167,$I$8:$I$663,0)</f>
        <v>304</v>
      </c>
      <c r="K167" s="32">
        <v>799</v>
      </c>
      <c r="L167" s="11">
        <f>RANK(K167,$K$8:$K$663,0)</f>
        <v>166</v>
      </c>
      <c r="M167" s="32">
        <v>937</v>
      </c>
      <c r="N167" s="11">
        <f>RANK(M167,$M$8:$M$663,0)</f>
        <v>33</v>
      </c>
      <c r="O167" s="33"/>
      <c r="P167" s="33"/>
      <c r="Q167" s="33"/>
      <c r="R167" s="27">
        <f>MAX($AE$4-A167+1)</f>
        <v>237</v>
      </c>
      <c r="S167" s="27">
        <f>(2*$AO$3)-2*(A167-1)</f>
        <v>996</v>
      </c>
      <c r="T167" s="22" t="s">
        <v>47</v>
      </c>
    </row>
    <row r="168" spans="1:20" ht="12.75">
      <c r="A168" s="27">
        <f>RANK(G168,$G$8:$G$663,0)</f>
        <v>161</v>
      </c>
      <c r="B168" s="28" t="s">
        <v>287</v>
      </c>
      <c r="C168" s="29" t="s">
        <v>61</v>
      </c>
      <c r="D168" s="29" t="s">
        <v>8</v>
      </c>
      <c r="E168" s="29" t="s">
        <v>214</v>
      </c>
      <c r="F168" s="29" t="s">
        <v>43</v>
      </c>
      <c r="G168" s="30">
        <v>2555</v>
      </c>
      <c r="H168" s="31">
        <f>G168-$G$7</f>
        <v>-419</v>
      </c>
      <c r="I168" s="32">
        <v>863</v>
      </c>
      <c r="J168" s="11">
        <f>RANK(I168,$I$8:$I$663,0)</f>
        <v>226</v>
      </c>
      <c r="K168" s="32">
        <v>856</v>
      </c>
      <c r="L168" s="11">
        <f>RANK(K168,$K$8:$K$663,0)</f>
        <v>73</v>
      </c>
      <c r="M168" s="32">
        <v>836</v>
      </c>
      <c r="N168" s="11">
        <f>RANK(M168,$M$8:$M$663,0)</f>
        <v>308</v>
      </c>
      <c r="O168" s="33"/>
      <c r="P168" s="33"/>
      <c r="Q168" s="33"/>
      <c r="R168" s="27">
        <f>MAX($AE$4-A168+1)</f>
        <v>235</v>
      </c>
      <c r="S168" s="27">
        <f>(2*$AO$3)-2*(A168-1)</f>
        <v>992</v>
      </c>
      <c r="T168" s="22" t="s">
        <v>73</v>
      </c>
    </row>
    <row r="169" spans="1:20" ht="12.75">
      <c r="A169" s="27">
        <f>RANK(G169,$G$8:$G$663,0)</f>
        <v>161</v>
      </c>
      <c r="B169" s="28" t="s">
        <v>288</v>
      </c>
      <c r="C169" s="29" t="s">
        <v>23</v>
      </c>
      <c r="D169" s="29" t="s">
        <v>7</v>
      </c>
      <c r="E169" s="29" t="s">
        <v>289</v>
      </c>
      <c r="F169" s="29" t="s">
        <v>43</v>
      </c>
      <c r="G169" s="30">
        <v>2555</v>
      </c>
      <c r="H169" s="31">
        <f>G169-$G$7</f>
        <v>-419</v>
      </c>
      <c r="I169" s="32">
        <v>952</v>
      </c>
      <c r="J169" s="11">
        <f>RANK(I169,$I$8:$I$663,0)</f>
        <v>91</v>
      </c>
      <c r="K169" s="32">
        <v>801</v>
      </c>
      <c r="L169" s="11">
        <f>RANK(K169,$K$8:$K$663,0)</f>
        <v>160</v>
      </c>
      <c r="M169" s="32">
        <v>802</v>
      </c>
      <c r="N169" s="11">
        <f>RANK(M169,$M$8:$M$663,0)</f>
        <v>430</v>
      </c>
      <c r="O169" s="33"/>
      <c r="P169" s="33"/>
      <c r="Q169" s="33"/>
      <c r="R169" s="27">
        <f>MAX($AE$4-A169+1)</f>
        <v>235</v>
      </c>
      <c r="S169" s="27">
        <f>(2*$AO$3)-2*(A169-1)</f>
        <v>992</v>
      </c>
      <c r="T169" s="22" t="s">
        <v>47</v>
      </c>
    </row>
    <row r="170" spans="1:20" ht="12.75">
      <c r="A170" s="27">
        <f>RANK(G170,$G$8:$G$663,0)</f>
        <v>161</v>
      </c>
      <c r="B170" s="28" t="s">
        <v>290</v>
      </c>
      <c r="C170" s="29" t="s">
        <v>113</v>
      </c>
      <c r="D170" s="29" t="s">
        <v>7</v>
      </c>
      <c r="E170" s="29" t="s">
        <v>291</v>
      </c>
      <c r="F170" s="29" t="s">
        <v>43</v>
      </c>
      <c r="G170" s="30">
        <v>2555</v>
      </c>
      <c r="H170" s="31">
        <f>G170-$G$7</f>
        <v>-419</v>
      </c>
      <c r="I170" s="32">
        <v>923</v>
      </c>
      <c r="J170" s="11">
        <f>RANK(I170,$I$8:$I$663,0)</f>
        <v>133</v>
      </c>
      <c r="K170" s="32">
        <v>762</v>
      </c>
      <c r="L170" s="11">
        <f>RANK(K170,$K$8:$K$663,0)</f>
        <v>259</v>
      </c>
      <c r="M170" s="32">
        <v>870</v>
      </c>
      <c r="N170" s="11">
        <f>RANK(M170,$M$8:$M$663,0)</f>
        <v>177</v>
      </c>
      <c r="O170" s="33"/>
      <c r="P170" s="33"/>
      <c r="Q170" s="33"/>
      <c r="R170" s="27">
        <f>MAX($AE$4-A170+1)</f>
        <v>235</v>
      </c>
      <c r="S170" s="27">
        <f>(2*$AO$3)-2*(A170-1)</f>
        <v>992</v>
      </c>
      <c r="T170" s="22" t="s">
        <v>47</v>
      </c>
    </row>
    <row r="171" spans="1:20" ht="12.75">
      <c r="A171" s="27">
        <f>RANK(G171,$G$8:$G$663,0)</f>
        <v>164</v>
      </c>
      <c r="B171" s="28" t="s">
        <v>292</v>
      </c>
      <c r="C171" s="29" t="s">
        <v>61</v>
      </c>
      <c r="D171" s="29" t="s">
        <v>7</v>
      </c>
      <c r="E171" s="29" t="s">
        <v>293</v>
      </c>
      <c r="F171" s="29" t="s">
        <v>43</v>
      </c>
      <c r="G171" s="30">
        <v>2554</v>
      </c>
      <c r="H171" s="31">
        <f>G171-$G$7</f>
        <v>-420</v>
      </c>
      <c r="I171" s="32">
        <v>809</v>
      </c>
      <c r="J171" s="11">
        <f>RANK(I171,$I$8:$I$663,0)</f>
        <v>324</v>
      </c>
      <c r="K171" s="32">
        <v>878</v>
      </c>
      <c r="L171" s="11">
        <f>RANK(K171,$K$8:$K$663,0)</f>
        <v>44</v>
      </c>
      <c r="M171" s="32">
        <v>867</v>
      </c>
      <c r="N171" s="11">
        <f>RANK(M171,$M$8:$M$663,0)</f>
        <v>191</v>
      </c>
      <c r="O171" s="33"/>
      <c r="P171" s="33"/>
      <c r="Q171" s="33"/>
      <c r="R171" s="27">
        <f>MAX($AE$4-A171+1)</f>
        <v>232</v>
      </c>
      <c r="S171" s="27">
        <f>(2*$AO$3)-2*(A171-1)</f>
        <v>986</v>
      </c>
      <c r="T171" s="22" t="s">
        <v>44</v>
      </c>
    </row>
    <row r="172" spans="1:20" ht="12.75">
      <c r="A172" s="27">
        <f>RANK(G172,$G$8:$G$663,0)</f>
        <v>164</v>
      </c>
      <c r="B172" s="28" t="s">
        <v>294</v>
      </c>
      <c r="C172" s="29" t="s">
        <v>113</v>
      </c>
      <c r="D172" s="29" t="s">
        <v>6</v>
      </c>
      <c r="E172" s="29" t="s">
        <v>78</v>
      </c>
      <c r="F172" s="29" t="s">
        <v>43</v>
      </c>
      <c r="G172" s="30">
        <v>2554</v>
      </c>
      <c r="H172" s="31">
        <f>G172-$G$7</f>
        <v>-420</v>
      </c>
      <c r="I172" s="32">
        <v>905</v>
      </c>
      <c r="J172" s="11">
        <f>RANK(I172,$I$8:$I$663,0)</f>
        <v>156</v>
      </c>
      <c r="K172" s="32">
        <v>813</v>
      </c>
      <c r="L172" s="11">
        <f>RANK(K172,$K$8:$K$663,0)</f>
        <v>136</v>
      </c>
      <c r="M172" s="32">
        <v>836</v>
      </c>
      <c r="N172" s="11">
        <f>RANK(M172,$M$8:$M$663,0)</f>
        <v>308</v>
      </c>
      <c r="O172" s="33"/>
      <c r="P172" s="33"/>
      <c r="Q172" s="33"/>
      <c r="R172" s="27">
        <f>MAX($AE$4-A172+1)</f>
        <v>232</v>
      </c>
      <c r="S172" s="27">
        <f>(2*$AO$3)-2*(A172-1)</f>
        <v>986</v>
      </c>
      <c r="T172" s="22" t="s">
        <v>47</v>
      </c>
    </row>
    <row r="173" spans="1:20" ht="12.75">
      <c r="A173" s="27">
        <f>RANK(G173,$G$8:$G$663,0)</f>
        <v>166</v>
      </c>
      <c r="B173" s="28" t="s">
        <v>295</v>
      </c>
      <c r="C173" s="29" t="s">
        <v>23</v>
      </c>
      <c r="D173" s="29" t="s">
        <v>5</v>
      </c>
      <c r="E173" s="29" t="s">
        <v>280</v>
      </c>
      <c r="F173" s="29" t="s">
        <v>43</v>
      </c>
      <c r="G173" s="30">
        <v>2553</v>
      </c>
      <c r="H173" s="31">
        <f>G173-$G$7</f>
        <v>-421</v>
      </c>
      <c r="I173" s="32">
        <v>857</v>
      </c>
      <c r="J173" s="11">
        <f>RANK(I173,$I$8:$I$663,0)</f>
        <v>238</v>
      </c>
      <c r="K173" s="32">
        <v>745</v>
      </c>
      <c r="L173" s="11">
        <f>RANK(K173,$K$8:$K$663,0)</f>
        <v>308</v>
      </c>
      <c r="M173" s="32">
        <v>951</v>
      </c>
      <c r="N173" s="11">
        <f>RANK(M173,$M$8:$M$663,0)</f>
        <v>12</v>
      </c>
      <c r="O173" s="33"/>
      <c r="P173" s="33"/>
      <c r="Q173" s="33"/>
      <c r="R173" s="27">
        <f>MAX($AE$4-A173+1)</f>
        <v>230</v>
      </c>
      <c r="S173" s="27">
        <f>(2*$AO$3)-2*(A173-1)</f>
        <v>982</v>
      </c>
      <c r="T173" s="22" t="s">
        <v>47</v>
      </c>
    </row>
    <row r="174" spans="1:20" ht="12.75">
      <c r="A174" s="27">
        <f>RANK(G174,$G$8:$G$663,0)</f>
        <v>167</v>
      </c>
      <c r="B174" s="28" t="s">
        <v>296</v>
      </c>
      <c r="C174" s="29" t="s">
        <v>61</v>
      </c>
      <c r="D174" s="29" t="s">
        <v>6</v>
      </c>
      <c r="E174" s="29" t="s">
        <v>259</v>
      </c>
      <c r="F174" s="29" t="s">
        <v>43</v>
      </c>
      <c r="G174" s="30">
        <v>2551</v>
      </c>
      <c r="H174" s="31">
        <f>G174-$G$7</f>
        <v>-423</v>
      </c>
      <c r="I174" s="32">
        <v>850</v>
      </c>
      <c r="J174" s="11">
        <f>RANK(I174,$I$8:$I$663,0)</f>
        <v>250</v>
      </c>
      <c r="K174" s="32">
        <v>823</v>
      </c>
      <c r="L174" s="11">
        <f>RANK(K174,$K$8:$K$663,0)</f>
        <v>111</v>
      </c>
      <c r="M174" s="32">
        <v>878</v>
      </c>
      <c r="N174" s="11">
        <f>RANK(M174,$M$8:$M$663,0)</f>
        <v>149</v>
      </c>
      <c r="O174" s="33"/>
      <c r="P174" s="33"/>
      <c r="Q174" s="33"/>
      <c r="R174" s="27">
        <f>MAX($AE$4-A174+1)</f>
        <v>229</v>
      </c>
      <c r="S174" s="27">
        <f>(2*$AO$3)-2*(A174-1)</f>
        <v>980</v>
      </c>
      <c r="T174" s="22" t="s">
        <v>47</v>
      </c>
    </row>
    <row r="175" spans="1:20" ht="12.75">
      <c r="A175" s="27">
        <f>RANK(G175,$G$8:$G$663,0)</f>
        <v>167</v>
      </c>
      <c r="B175" s="28" t="s">
        <v>297</v>
      </c>
      <c r="C175" s="29" t="s">
        <v>113</v>
      </c>
      <c r="D175" s="29" t="s">
        <v>7</v>
      </c>
      <c r="E175" s="29" t="s">
        <v>62</v>
      </c>
      <c r="F175" s="29" t="s">
        <v>43</v>
      </c>
      <c r="G175" s="30">
        <v>2551</v>
      </c>
      <c r="H175" s="31">
        <f>G175-$G$7</f>
        <v>-423</v>
      </c>
      <c r="I175" s="32">
        <v>972</v>
      </c>
      <c r="J175" s="11">
        <f>RANK(I175,$I$8:$I$663,0)</f>
        <v>63</v>
      </c>
      <c r="K175" s="32">
        <v>728</v>
      </c>
      <c r="L175" s="11">
        <f>RANK(K175,$K$8:$K$663,0)</f>
        <v>359</v>
      </c>
      <c r="M175" s="32">
        <v>851</v>
      </c>
      <c r="N175" s="11">
        <f>RANK(M175,$M$8:$M$663,0)</f>
        <v>250</v>
      </c>
      <c r="O175" s="33"/>
      <c r="P175" s="33"/>
      <c r="Q175" s="33"/>
      <c r="R175" s="27">
        <f>MAX($AE$4-A175+1)</f>
        <v>229</v>
      </c>
      <c r="S175" s="27">
        <f>(2*$AO$3)-2*(A175-1)</f>
        <v>980</v>
      </c>
      <c r="T175" s="22" t="s">
        <v>47</v>
      </c>
    </row>
    <row r="176" spans="1:20" ht="12.75">
      <c r="A176" s="27">
        <f>RANK(G176,$G$8:$G$663,0)</f>
        <v>169</v>
      </c>
      <c r="B176" s="23" t="s">
        <v>298</v>
      </c>
      <c r="C176" s="22" t="s">
        <v>113</v>
      </c>
      <c r="D176" s="22" t="s">
        <v>7</v>
      </c>
      <c r="E176" s="22" t="s">
        <v>217</v>
      </c>
      <c r="F176" s="22" t="s">
        <v>43</v>
      </c>
      <c r="G176" s="34">
        <v>2548</v>
      </c>
      <c r="H176" s="31">
        <f>G176-$G$7</f>
        <v>-426</v>
      </c>
      <c r="I176" s="35">
        <v>913</v>
      </c>
      <c r="J176" s="11">
        <f>RANK(I176,$I$8:$I$663,0)</f>
        <v>149</v>
      </c>
      <c r="K176" s="35">
        <v>800</v>
      </c>
      <c r="L176" s="11">
        <f>RANK(K176,$K$8:$K$663,0)</f>
        <v>164</v>
      </c>
      <c r="M176" s="35">
        <v>835</v>
      </c>
      <c r="N176" s="11">
        <f>RANK(M176,$M$8:$M$663,0)</f>
        <v>311</v>
      </c>
      <c r="O176" s="33"/>
      <c r="P176" s="33"/>
      <c r="Q176" s="33"/>
      <c r="R176" s="27">
        <f>MAX($AE$4-A176+1)</f>
        <v>227</v>
      </c>
      <c r="S176" s="27">
        <f>(2*$AO$3)-2*(A176-1)</f>
        <v>976</v>
      </c>
      <c r="T176" s="22" t="s">
        <v>66</v>
      </c>
    </row>
    <row r="177" spans="1:20" ht="12.75">
      <c r="A177" s="27">
        <f>RANK(G177,$G$8:$G$663,0)</f>
        <v>169</v>
      </c>
      <c r="B177" s="28" t="s">
        <v>299</v>
      </c>
      <c r="C177" s="29" t="s">
        <v>61</v>
      </c>
      <c r="D177" s="29" t="s">
        <v>6</v>
      </c>
      <c r="E177" s="29" t="s">
        <v>300</v>
      </c>
      <c r="F177" s="29" t="s">
        <v>43</v>
      </c>
      <c r="G177" s="30">
        <v>2548</v>
      </c>
      <c r="H177" s="31">
        <f>G177-$G$7</f>
        <v>-426</v>
      </c>
      <c r="I177" s="32">
        <v>961</v>
      </c>
      <c r="J177" s="11">
        <f>RANK(I177,$I$8:$I$663,0)</f>
        <v>82</v>
      </c>
      <c r="K177" s="32">
        <v>808</v>
      </c>
      <c r="L177" s="11">
        <f>RANK(K177,$K$8:$K$663,0)</f>
        <v>146</v>
      </c>
      <c r="M177" s="32">
        <v>779</v>
      </c>
      <c r="N177" s="11">
        <f>RANK(M177,$M$8:$M$663,0)</f>
        <v>488</v>
      </c>
      <c r="O177" s="33"/>
      <c r="P177" s="33"/>
      <c r="Q177" s="33"/>
      <c r="R177" s="27">
        <f>MAX($AE$4-A177+1)</f>
        <v>227</v>
      </c>
      <c r="S177" s="27">
        <f>(2*$AO$3)-2*(A177-1)</f>
        <v>976</v>
      </c>
      <c r="T177" s="22" t="s">
        <v>47</v>
      </c>
    </row>
    <row r="178" spans="1:20" ht="12.75">
      <c r="A178" s="27">
        <f>RANK(G178,$G$8:$G$663,0)</f>
        <v>171</v>
      </c>
      <c r="B178" s="28" t="s">
        <v>301</v>
      </c>
      <c r="C178" s="29" t="s">
        <v>61</v>
      </c>
      <c r="D178" s="29" t="s">
        <v>7</v>
      </c>
      <c r="E178" s="29" t="s">
        <v>214</v>
      </c>
      <c r="F178" s="29" t="s">
        <v>43</v>
      </c>
      <c r="G178" s="30">
        <v>2545</v>
      </c>
      <c r="H178" s="31">
        <f>G178-$G$7</f>
        <v>-429</v>
      </c>
      <c r="I178" s="32">
        <v>859</v>
      </c>
      <c r="J178" s="11">
        <f>RANK(I178,$I$8:$I$663,0)</f>
        <v>234</v>
      </c>
      <c r="K178" s="32">
        <v>875</v>
      </c>
      <c r="L178" s="11">
        <f>RANK(K178,$K$8:$K$663,0)</f>
        <v>47</v>
      </c>
      <c r="M178" s="32">
        <v>811</v>
      </c>
      <c r="N178" s="11">
        <f>RANK(M178,$M$8:$M$663,0)</f>
        <v>407</v>
      </c>
      <c r="O178" s="33"/>
      <c r="P178" s="33"/>
      <c r="Q178" s="33"/>
      <c r="R178" s="27">
        <f>MAX($AE$4-A178+1)</f>
        <v>225</v>
      </c>
      <c r="S178" s="27">
        <f>(2*$AO$3)-2*(A178-1)</f>
        <v>972</v>
      </c>
      <c r="T178" s="22" t="s">
        <v>73</v>
      </c>
    </row>
    <row r="179" spans="1:20" ht="12.75">
      <c r="A179" s="27">
        <f>RANK(G179,$G$8:$G$663,0)</f>
        <v>172</v>
      </c>
      <c r="B179" s="28" t="s">
        <v>302</v>
      </c>
      <c r="C179" s="29" t="s">
        <v>61</v>
      </c>
      <c r="D179" s="29" t="s">
        <v>7</v>
      </c>
      <c r="E179" s="29" t="s">
        <v>88</v>
      </c>
      <c r="F179" s="29" t="s">
        <v>43</v>
      </c>
      <c r="G179" s="30">
        <v>2543</v>
      </c>
      <c r="H179" s="31">
        <f>G179-$G$7</f>
        <v>-431</v>
      </c>
      <c r="I179" s="32">
        <v>891</v>
      </c>
      <c r="J179" s="11">
        <f>RANK(I179,$I$8:$I$663,0)</f>
        <v>177</v>
      </c>
      <c r="K179" s="32">
        <v>750</v>
      </c>
      <c r="L179" s="11">
        <f>RANK(K179,$K$8:$K$663,0)</f>
        <v>297</v>
      </c>
      <c r="M179" s="32">
        <v>902</v>
      </c>
      <c r="N179" s="11">
        <f>RANK(M179,$M$8:$M$663,0)</f>
        <v>79</v>
      </c>
      <c r="O179" s="33"/>
      <c r="P179" s="33"/>
      <c r="Q179" s="33"/>
      <c r="R179" s="27">
        <f>MAX($AE$4-A179+1)</f>
        <v>224</v>
      </c>
      <c r="S179" s="27">
        <f>(2*$AO$3)-2*(A179-1)</f>
        <v>970</v>
      </c>
      <c r="T179" s="22" t="s">
        <v>47</v>
      </c>
    </row>
    <row r="180" spans="1:20" ht="12.75">
      <c r="A180" s="27">
        <f>RANK(G180,$G$8:$G$663,0)</f>
        <v>173</v>
      </c>
      <c r="B180" s="28" t="s">
        <v>303</v>
      </c>
      <c r="C180" s="29" t="s">
        <v>23</v>
      </c>
      <c r="D180" s="29" t="s">
        <v>5</v>
      </c>
      <c r="E180" s="29" t="s">
        <v>169</v>
      </c>
      <c r="F180" s="29" t="s">
        <v>43</v>
      </c>
      <c r="G180" s="30">
        <v>2541</v>
      </c>
      <c r="H180" s="31">
        <f>G180-$G$7</f>
        <v>-433</v>
      </c>
      <c r="I180" s="32">
        <v>890</v>
      </c>
      <c r="J180" s="11">
        <f>RANK(I180,$I$8:$I$663,0)</f>
        <v>179</v>
      </c>
      <c r="K180" s="32">
        <v>769</v>
      </c>
      <c r="L180" s="11">
        <f>RANK(K180,$K$8:$K$663,0)</f>
        <v>238</v>
      </c>
      <c r="M180" s="32">
        <v>882</v>
      </c>
      <c r="N180" s="11">
        <f>RANK(M180,$M$8:$M$663,0)</f>
        <v>134</v>
      </c>
      <c r="O180" s="33"/>
      <c r="P180" s="33"/>
      <c r="Q180" s="33"/>
      <c r="R180" s="27">
        <f>MAX($AE$4-A180+1)</f>
        <v>223</v>
      </c>
      <c r="S180" s="27">
        <f>(2*$AO$3)-2*(A180-1)</f>
        <v>968</v>
      </c>
      <c r="T180" s="22" t="s">
        <v>47</v>
      </c>
    </row>
    <row r="181" spans="1:20" ht="12.75">
      <c r="A181" s="27">
        <f>RANK(G181,$G$8:$G$663,0)</f>
        <v>174</v>
      </c>
      <c r="B181" s="28" t="s">
        <v>304</v>
      </c>
      <c r="C181" s="29" t="s">
        <v>23</v>
      </c>
      <c r="D181" s="29" t="s">
        <v>5</v>
      </c>
      <c r="E181" s="29" t="s">
        <v>271</v>
      </c>
      <c r="F181" s="29" t="s">
        <v>43</v>
      </c>
      <c r="G181" s="30">
        <v>2540</v>
      </c>
      <c r="H181" s="31">
        <f>G181-$G$7</f>
        <v>-434</v>
      </c>
      <c r="I181" s="32">
        <v>892</v>
      </c>
      <c r="J181" s="11">
        <f>RANK(I181,$I$8:$I$663,0)</f>
        <v>174</v>
      </c>
      <c r="K181" s="32">
        <v>757</v>
      </c>
      <c r="L181" s="11">
        <f>RANK(K181,$K$8:$K$663,0)</f>
        <v>273</v>
      </c>
      <c r="M181" s="32">
        <v>891</v>
      </c>
      <c r="N181" s="11">
        <f>RANK(M181,$M$8:$M$663,0)</f>
        <v>112</v>
      </c>
      <c r="O181" s="33"/>
      <c r="P181" s="33"/>
      <c r="Q181" s="33"/>
      <c r="R181" s="27">
        <f>MAX($AE$4-A181+1)</f>
        <v>222</v>
      </c>
      <c r="S181" s="27">
        <f>(2*$AO$3)-2*(A181-1)</f>
        <v>966</v>
      </c>
      <c r="T181" s="22" t="s">
        <v>73</v>
      </c>
    </row>
    <row r="182" spans="1:20" ht="12.75">
      <c r="A182" s="27">
        <f>RANK(G182,$G$8:$G$663,0)</f>
        <v>175</v>
      </c>
      <c r="B182" s="28" t="s">
        <v>305</v>
      </c>
      <c r="C182" s="29" t="s">
        <v>23</v>
      </c>
      <c r="D182" s="29" t="s">
        <v>9</v>
      </c>
      <c r="E182" s="29" t="s">
        <v>84</v>
      </c>
      <c r="F182" s="29" t="s">
        <v>43</v>
      </c>
      <c r="G182" s="30">
        <v>2538</v>
      </c>
      <c r="H182" s="31">
        <f>G182-$G$7</f>
        <v>-436</v>
      </c>
      <c r="I182" s="32">
        <v>923</v>
      </c>
      <c r="J182" s="11">
        <f>RANK(I182,$I$8:$I$663,0)</f>
        <v>133</v>
      </c>
      <c r="K182" s="32">
        <v>795</v>
      </c>
      <c r="L182" s="11">
        <f>RANK(K182,$K$8:$K$663,0)</f>
        <v>175</v>
      </c>
      <c r="M182" s="32">
        <v>820</v>
      </c>
      <c r="N182" s="11">
        <f>RANK(M182,$M$8:$M$663,0)</f>
        <v>373</v>
      </c>
      <c r="O182" s="33"/>
      <c r="P182" s="33"/>
      <c r="Q182" s="33"/>
      <c r="R182" s="27">
        <f>MAX($AE$4-A182+1)</f>
        <v>221</v>
      </c>
      <c r="S182" s="27">
        <f>(2*$AO$3)-2*(A182-1)</f>
        <v>964</v>
      </c>
      <c r="T182" s="22" t="s">
        <v>47</v>
      </c>
    </row>
    <row r="183" spans="1:20" ht="12.75">
      <c r="A183" s="27">
        <f>RANK(G183,$G$8:$G$663,0)</f>
        <v>176</v>
      </c>
      <c r="B183" s="28" t="s">
        <v>306</v>
      </c>
      <c r="C183" s="29" t="s">
        <v>23</v>
      </c>
      <c r="D183" s="29" t="s">
        <v>7</v>
      </c>
      <c r="E183" s="29" t="s">
        <v>307</v>
      </c>
      <c r="F183" s="29" t="s">
        <v>43</v>
      </c>
      <c r="G183" s="30">
        <v>2529</v>
      </c>
      <c r="H183" s="31">
        <f>G183-$G$7</f>
        <v>-445</v>
      </c>
      <c r="I183" s="32">
        <v>893</v>
      </c>
      <c r="J183" s="11">
        <f>RANK(I183,$I$8:$I$663,0)</f>
        <v>172</v>
      </c>
      <c r="K183" s="32">
        <v>755</v>
      </c>
      <c r="L183" s="11">
        <f>RANK(K183,$K$8:$K$663,0)</f>
        <v>282</v>
      </c>
      <c r="M183" s="32">
        <v>881</v>
      </c>
      <c r="N183" s="11">
        <f>RANK(M183,$M$8:$M$663,0)</f>
        <v>139</v>
      </c>
      <c r="O183" s="33"/>
      <c r="P183" s="33"/>
      <c r="Q183" s="33"/>
      <c r="R183" s="27">
        <f>MAX($AE$4-A183+1)</f>
        <v>220</v>
      </c>
      <c r="S183" s="27">
        <f>(2*$AO$3)-2*(A183-1)</f>
        <v>962</v>
      </c>
      <c r="T183" s="22" t="s">
        <v>47</v>
      </c>
    </row>
    <row r="184" spans="1:20" ht="12.75">
      <c r="A184" s="27">
        <f>RANK(G184,$G$8:$G$663,0)</f>
        <v>177</v>
      </c>
      <c r="B184" s="28" t="s">
        <v>308</v>
      </c>
      <c r="C184" s="29" t="s">
        <v>113</v>
      </c>
      <c r="D184" s="29" t="s">
        <v>7</v>
      </c>
      <c r="E184" s="29" t="s">
        <v>265</v>
      </c>
      <c r="F184" s="29" t="s">
        <v>43</v>
      </c>
      <c r="G184" s="30">
        <v>2528</v>
      </c>
      <c r="H184" s="31">
        <f>G184-$G$7</f>
        <v>-446</v>
      </c>
      <c r="I184" s="32">
        <v>922</v>
      </c>
      <c r="J184" s="11">
        <f>RANK(I184,$I$8:$I$663,0)</f>
        <v>137</v>
      </c>
      <c r="K184" s="32">
        <v>760</v>
      </c>
      <c r="L184" s="11">
        <f>RANK(K184,$K$8:$K$663,0)</f>
        <v>265</v>
      </c>
      <c r="M184" s="32">
        <v>846</v>
      </c>
      <c r="N184" s="11">
        <f>RANK(M184,$M$8:$M$663,0)</f>
        <v>276</v>
      </c>
      <c r="O184" s="33"/>
      <c r="P184" s="33"/>
      <c r="Q184" s="33"/>
      <c r="R184" s="27">
        <f>MAX($AE$4-A184+1)</f>
        <v>219</v>
      </c>
      <c r="S184" s="27">
        <f>(2*$AO$3)-2*(A184-1)</f>
        <v>960</v>
      </c>
      <c r="T184" s="22" t="s">
        <v>73</v>
      </c>
    </row>
    <row r="185" spans="1:20" ht="12.75">
      <c r="A185" s="27">
        <f>RANK(G185,$G$8:$G$663,0)</f>
        <v>177</v>
      </c>
      <c r="B185" s="28" t="s">
        <v>309</v>
      </c>
      <c r="C185" s="29" t="s">
        <v>61</v>
      </c>
      <c r="D185" s="29" t="s">
        <v>7</v>
      </c>
      <c r="E185" s="29" t="s">
        <v>271</v>
      </c>
      <c r="F185" s="29" t="s">
        <v>43</v>
      </c>
      <c r="G185" s="30">
        <v>2528</v>
      </c>
      <c r="H185" s="31">
        <f>G185-$G$7</f>
        <v>-446</v>
      </c>
      <c r="I185" s="32">
        <v>888</v>
      </c>
      <c r="J185" s="11">
        <f>RANK(I185,$I$8:$I$663,0)</f>
        <v>188</v>
      </c>
      <c r="K185" s="32">
        <v>787</v>
      </c>
      <c r="L185" s="11">
        <f>RANK(K185,$K$8:$K$663,0)</f>
        <v>193</v>
      </c>
      <c r="M185" s="32">
        <v>853</v>
      </c>
      <c r="N185" s="11">
        <f>RANK(M185,$M$8:$M$663,0)</f>
        <v>245</v>
      </c>
      <c r="O185" s="33"/>
      <c r="P185" s="33"/>
      <c r="Q185" s="33"/>
      <c r="R185" s="27">
        <f>MAX($AE$4-A185+1)</f>
        <v>219</v>
      </c>
      <c r="S185" s="27">
        <f>(2*$AO$3)-2*(A185-1)</f>
        <v>960</v>
      </c>
      <c r="T185" s="22" t="s">
        <v>73</v>
      </c>
    </row>
    <row r="186" spans="1:20" ht="12.75">
      <c r="A186" s="27">
        <f>RANK(G186,$G$8:$G$663,0)</f>
        <v>177</v>
      </c>
      <c r="B186" s="28" t="s">
        <v>310</v>
      </c>
      <c r="C186" s="29" t="s">
        <v>113</v>
      </c>
      <c r="D186" s="29" t="s">
        <v>8</v>
      </c>
      <c r="E186" s="29" t="s">
        <v>311</v>
      </c>
      <c r="F186" s="29" t="s">
        <v>43</v>
      </c>
      <c r="G186" s="30">
        <v>2528</v>
      </c>
      <c r="H186" s="31">
        <f>G186-$G$7</f>
        <v>-446</v>
      </c>
      <c r="I186" s="32">
        <v>975</v>
      </c>
      <c r="J186" s="11">
        <f>RANK(I186,$I$8:$I$663,0)</f>
        <v>60</v>
      </c>
      <c r="K186" s="32">
        <v>735</v>
      </c>
      <c r="L186" s="11">
        <f>RANK(K186,$K$8:$K$663,0)</f>
        <v>338</v>
      </c>
      <c r="M186" s="32">
        <v>818</v>
      </c>
      <c r="N186" s="11">
        <f>RANK(M186,$M$8:$M$663,0)</f>
        <v>380</v>
      </c>
      <c r="O186" s="33"/>
      <c r="P186" s="33"/>
      <c r="Q186" s="33"/>
      <c r="R186" s="27">
        <f>MAX($AE$4-A186+1)</f>
        <v>219</v>
      </c>
      <c r="S186" s="27">
        <f>(2*$AO$3)-2*(A186-1)</f>
        <v>960</v>
      </c>
      <c r="T186" s="22" t="s">
        <v>47</v>
      </c>
    </row>
    <row r="187" spans="1:20" ht="12.75">
      <c r="A187" s="27">
        <f>RANK(G187,$G$8:$G$663,0)</f>
        <v>180</v>
      </c>
      <c r="B187" s="28" t="s">
        <v>312</v>
      </c>
      <c r="C187" s="29" t="s">
        <v>113</v>
      </c>
      <c r="D187" s="29" t="s">
        <v>9</v>
      </c>
      <c r="E187" s="29" t="s">
        <v>82</v>
      </c>
      <c r="F187" s="29" t="s">
        <v>43</v>
      </c>
      <c r="G187" s="30">
        <v>2527</v>
      </c>
      <c r="H187" s="31">
        <f>G187-$G$7</f>
        <v>-447</v>
      </c>
      <c r="I187" s="32">
        <v>889</v>
      </c>
      <c r="J187" s="11">
        <f>RANK(I187,$I$8:$I$663,0)</f>
        <v>183</v>
      </c>
      <c r="K187" s="32">
        <v>777</v>
      </c>
      <c r="L187" s="11">
        <f>RANK(K187,$K$8:$K$663,0)</f>
        <v>212</v>
      </c>
      <c r="M187" s="32">
        <v>861</v>
      </c>
      <c r="N187" s="11">
        <f>RANK(M187,$M$8:$M$663,0)</f>
        <v>214</v>
      </c>
      <c r="O187" s="33"/>
      <c r="P187" s="33"/>
      <c r="Q187" s="33"/>
      <c r="R187" s="27">
        <f>MAX($AE$4-A187+1)</f>
        <v>216</v>
      </c>
      <c r="S187" s="27">
        <f>(2*$AO$3)-2*(A187-1)</f>
        <v>954</v>
      </c>
      <c r="T187" s="22" t="s">
        <v>44</v>
      </c>
    </row>
    <row r="188" spans="1:20" ht="12.75">
      <c r="A188" s="27">
        <f>RANK(G188,$G$8:$G$663,0)</f>
        <v>180</v>
      </c>
      <c r="B188" s="28" t="s">
        <v>313</v>
      </c>
      <c r="C188" s="29" t="s">
        <v>61</v>
      </c>
      <c r="D188" s="29" t="s">
        <v>3</v>
      </c>
      <c r="E188" s="29" t="s">
        <v>101</v>
      </c>
      <c r="F188" s="29" t="s">
        <v>43</v>
      </c>
      <c r="G188" s="30">
        <v>2527</v>
      </c>
      <c r="H188" s="31">
        <f>G188-$G$7</f>
        <v>-447</v>
      </c>
      <c r="I188" s="32">
        <v>932</v>
      </c>
      <c r="J188" s="11">
        <f>RANK(I188,$I$8:$I$663,0)</f>
        <v>114</v>
      </c>
      <c r="K188" s="32">
        <v>642</v>
      </c>
      <c r="L188" s="11">
        <f>RANK(K188,$K$8:$K$663,0)</f>
        <v>589</v>
      </c>
      <c r="M188" s="32">
        <v>953</v>
      </c>
      <c r="N188" s="11">
        <f>RANK(M188,$M$8:$M$663,0)</f>
        <v>8</v>
      </c>
      <c r="O188" s="33"/>
      <c r="P188" s="33"/>
      <c r="Q188" s="33"/>
      <c r="R188" s="27">
        <f>MAX($AE$4-A188+1)</f>
        <v>216</v>
      </c>
      <c r="S188" s="27">
        <f>(2*$AO$3)-2*(A188-1)</f>
        <v>954</v>
      </c>
      <c r="T188" s="22" t="s">
        <v>47</v>
      </c>
    </row>
    <row r="189" spans="1:20" ht="12.75">
      <c r="A189" s="27">
        <f>RANK(G189,$G$8:$G$663,0)</f>
        <v>182</v>
      </c>
      <c r="B189" s="23" t="s">
        <v>314</v>
      </c>
      <c r="C189" s="22" t="s">
        <v>23</v>
      </c>
      <c r="D189" s="22" t="s">
        <v>9</v>
      </c>
      <c r="E189" s="22" t="s">
        <v>315</v>
      </c>
      <c r="F189" s="22" t="s">
        <v>43</v>
      </c>
      <c r="G189" s="34">
        <v>2525</v>
      </c>
      <c r="H189" s="31">
        <f>G189-$G$7</f>
        <v>-449</v>
      </c>
      <c r="I189" s="35">
        <v>888</v>
      </c>
      <c r="J189" s="11">
        <f>RANK(I189,$I$8:$I$663,0)</f>
        <v>188</v>
      </c>
      <c r="K189" s="35">
        <v>809</v>
      </c>
      <c r="L189" s="11">
        <f>RANK(K189,$K$8:$K$663,0)</f>
        <v>144</v>
      </c>
      <c r="M189" s="35">
        <v>828</v>
      </c>
      <c r="N189" s="11">
        <f>RANK(M189,$M$8:$M$663,0)</f>
        <v>341</v>
      </c>
      <c r="O189" s="33"/>
      <c r="P189" s="33"/>
      <c r="Q189" s="33"/>
      <c r="R189" s="27">
        <f>MAX($AE$4-A189+1)</f>
        <v>214</v>
      </c>
      <c r="S189" s="27">
        <f>(2*$AO$3)-2*(A189-1)</f>
        <v>950</v>
      </c>
      <c r="T189" s="22" t="s">
        <v>66</v>
      </c>
    </row>
    <row r="190" spans="1:20" ht="12.75">
      <c r="A190" s="27">
        <f>RANK(G190,$G$8:$G$663,0)</f>
        <v>183</v>
      </c>
      <c r="B190" s="28" t="s">
        <v>316</v>
      </c>
      <c r="C190" s="29" t="s">
        <v>61</v>
      </c>
      <c r="D190" s="29" t="s">
        <v>9</v>
      </c>
      <c r="E190" s="29" t="s">
        <v>182</v>
      </c>
      <c r="F190" s="29" t="s">
        <v>43</v>
      </c>
      <c r="G190" s="30">
        <v>2524</v>
      </c>
      <c r="H190" s="31">
        <f>G190-$G$7</f>
        <v>-450</v>
      </c>
      <c r="I190" s="32">
        <v>946</v>
      </c>
      <c r="J190" s="11">
        <f>RANK(I190,$I$8:$I$663,0)</f>
        <v>101</v>
      </c>
      <c r="K190" s="32">
        <v>748</v>
      </c>
      <c r="L190" s="11">
        <f>RANK(K190,$K$8:$K$663,0)</f>
        <v>300</v>
      </c>
      <c r="M190" s="32">
        <v>830</v>
      </c>
      <c r="N190" s="11">
        <f>RANK(M190,$M$8:$M$663,0)</f>
        <v>333</v>
      </c>
      <c r="O190" s="33"/>
      <c r="P190" s="33"/>
      <c r="Q190" s="33"/>
      <c r="R190" s="27">
        <f>MAX($AE$4-A190+1)</f>
        <v>213</v>
      </c>
      <c r="S190" s="27">
        <f>(2*$AO$3)-2*(A190-1)</f>
        <v>948</v>
      </c>
      <c r="T190" s="22" t="s">
        <v>44</v>
      </c>
    </row>
    <row r="191" spans="1:20" ht="12.75">
      <c r="A191" s="27">
        <f>RANK(G191,$G$8:$G$663,0)</f>
        <v>183</v>
      </c>
      <c r="B191" s="28" t="s">
        <v>317</v>
      </c>
      <c r="C191" s="29" t="s">
        <v>113</v>
      </c>
      <c r="D191" s="29" t="s">
        <v>9</v>
      </c>
      <c r="E191" s="29" t="s">
        <v>318</v>
      </c>
      <c r="F191" s="29" t="s">
        <v>43</v>
      </c>
      <c r="G191" s="30">
        <v>2524</v>
      </c>
      <c r="H191" s="31">
        <f>G191-$G$7</f>
        <v>-450</v>
      </c>
      <c r="I191" s="32">
        <v>859</v>
      </c>
      <c r="J191" s="11">
        <f>RANK(I191,$I$8:$I$663,0)</f>
        <v>234</v>
      </c>
      <c r="K191" s="32">
        <v>778</v>
      </c>
      <c r="L191" s="11">
        <f>RANK(K191,$K$8:$K$663,0)</f>
        <v>210</v>
      </c>
      <c r="M191" s="32">
        <v>887</v>
      </c>
      <c r="N191" s="11">
        <f>RANK(M191,$M$8:$M$663,0)</f>
        <v>117</v>
      </c>
      <c r="O191" s="33"/>
      <c r="P191" s="33"/>
      <c r="Q191" s="33"/>
      <c r="R191" s="27">
        <f>MAX($AE$4-A191+1)</f>
        <v>213</v>
      </c>
      <c r="S191" s="27">
        <f>(2*$AO$3)-2*(A191-1)</f>
        <v>948</v>
      </c>
      <c r="T191" s="22" t="s">
        <v>47</v>
      </c>
    </row>
    <row r="192" spans="1:20" ht="12.75">
      <c r="A192" s="27">
        <f>RANK(G192,$G$8:$G$663,0)</f>
        <v>185</v>
      </c>
      <c r="B192" s="28" t="s">
        <v>319</v>
      </c>
      <c r="C192" s="29" t="s">
        <v>61</v>
      </c>
      <c r="D192" s="29" t="s">
        <v>5</v>
      </c>
      <c r="E192" s="29" t="s">
        <v>95</v>
      </c>
      <c r="F192" s="29" t="s">
        <v>43</v>
      </c>
      <c r="G192" s="30">
        <v>2523</v>
      </c>
      <c r="H192" s="31">
        <f>G192-$G$7</f>
        <v>-451</v>
      </c>
      <c r="I192" s="32">
        <v>937</v>
      </c>
      <c r="J192" s="11">
        <f>RANK(I192,$I$8:$I$663,0)</f>
        <v>107</v>
      </c>
      <c r="K192" s="32">
        <v>721</v>
      </c>
      <c r="L192" s="11">
        <f>RANK(K192,$K$8:$K$663,0)</f>
        <v>382</v>
      </c>
      <c r="M192" s="32">
        <v>865</v>
      </c>
      <c r="N192" s="11">
        <f>RANK(M192,$M$8:$M$663,0)</f>
        <v>199</v>
      </c>
      <c r="O192" s="33"/>
      <c r="P192" s="33"/>
      <c r="Q192" s="33"/>
      <c r="R192" s="27">
        <f>MAX($AE$4-A192+1)</f>
        <v>211</v>
      </c>
      <c r="S192" s="27">
        <f>(2*$AO$3)-2*(A192-1)</f>
        <v>944</v>
      </c>
      <c r="T192" s="22" t="s">
        <v>47</v>
      </c>
    </row>
    <row r="193" spans="1:20" ht="12.75">
      <c r="A193" s="27">
        <f>RANK(G193,$G$8:$G$663,0)</f>
        <v>186</v>
      </c>
      <c r="B193" s="28" t="s">
        <v>320</v>
      </c>
      <c r="C193" s="29" t="s">
        <v>61</v>
      </c>
      <c r="D193" s="29" t="s">
        <v>5</v>
      </c>
      <c r="E193" s="29" t="s">
        <v>182</v>
      </c>
      <c r="F193" s="29" t="s">
        <v>43</v>
      </c>
      <c r="G193" s="30">
        <v>2521</v>
      </c>
      <c r="H193" s="31">
        <f>G193-$G$7</f>
        <v>-453</v>
      </c>
      <c r="I193" s="32">
        <v>884</v>
      </c>
      <c r="J193" s="11">
        <f>RANK(I193,$I$8:$I$663,0)</f>
        <v>196</v>
      </c>
      <c r="K193" s="32">
        <v>743</v>
      </c>
      <c r="L193" s="11">
        <f>RANK(K193,$K$8:$K$663,0)</f>
        <v>315</v>
      </c>
      <c r="M193" s="32">
        <v>894</v>
      </c>
      <c r="N193" s="11">
        <f>RANK(M193,$M$8:$M$663,0)</f>
        <v>101</v>
      </c>
      <c r="O193" s="33"/>
      <c r="P193" s="33"/>
      <c r="Q193" s="33"/>
      <c r="R193" s="27">
        <f>MAX($AE$4-A193+1)</f>
        <v>210</v>
      </c>
      <c r="S193" s="27">
        <f>(2*$AO$3)-2*(A193-1)</f>
        <v>942</v>
      </c>
      <c r="T193" s="22" t="s">
        <v>44</v>
      </c>
    </row>
    <row r="194" spans="1:20" ht="12.75">
      <c r="A194" s="27">
        <f>RANK(G194,$G$8:$G$663,0)</f>
        <v>186</v>
      </c>
      <c r="B194" s="28" t="s">
        <v>321</v>
      </c>
      <c r="C194" s="29" t="s">
        <v>61</v>
      </c>
      <c r="D194" s="29" t="s">
        <v>7</v>
      </c>
      <c r="E194" s="29" t="s">
        <v>251</v>
      </c>
      <c r="F194" s="29" t="s">
        <v>43</v>
      </c>
      <c r="G194" s="30">
        <v>2521</v>
      </c>
      <c r="H194" s="31">
        <f>G194-$G$7</f>
        <v>-453</v>
      </c>
      <c r="I194" s="32">
        <v>877</v>
      </c>
      <c r="J194" s="11">
        <f>RANK(I194,$I$8:$I$663,0)</f>
        <v>207</v>
      </c>
      <c r="K194" s="32">
        <v>774</v>
      </c>
      <c r="L194" s="11">
        <f>RANK(K194,$K$8:$K$663,0)</f>
        <v>223</v>
      </c>
      <c r="M194" s="32">
        <v>870</v>
      </c>
      <c r="N194" s="11">
        <f>RANK(M194,$M$8:$M$663,0)</f>
        <v>177</v>
      </c>
      <c r="O194" s="33"/>
      <c r="P194" s="33"/>
      <c r="Q194" s="33"/>
      <c r="R194" s="27">
        <f>MAX($AE$4-A194+1)</f>
        <v>210</v>
      </c>
      <c r="S194" s="27">
        <f>(2*$AO$3)-2*(A194-1)</f>
        <v>942</v>
      </c>
      <c r="T194" s="22" t="s">
        <v>47</v>
      </c>
    </row>
    <row r="195" spans="1:20" ht="12.75">
      <c r="A195" s="27">
        <f>RANK(G195,$G$8:$G$663,0)</f>
        <v>186</v>
      </c>
      <c r="B195" s="28" t="s">
        <v>322</v>
      </c>
      <c r="C195" s="29" t="s">
        <v>61</v>
      </c>
      <c r="D195" s="29" t="s">
        <v>7</v>
      </c>
      <c r="E195" s="29" t="s">
        <v>307</v>
      </c>
      <c r="F195" s="29" t="s">
        <v>43</v>
      </c>
      <c r="G195" s="30">
        <v>2521</v>
      </c>
      <c r="H195" s="31">
        <f>G195-$G$7</f>
        <v>-453</v>
      </c>
      <c r="I195" s="32">
        <v>884</v>
      </c>
      <c r="J195" s="11">
        <f>RANK(I195,$I$8:$I$663,0)</f>
        <v>196</v>
      </c>
      <c r="K195" s="32">
        <v>805</v>
      </c>
      <c r="L195" s="11">
        <f>RANK(K195,$K$8:$K$663,0)</f>
        <v>150</v>
      </c>
      <c r="M195" s="32">
        <v>832</v>
      </c>
      <c r="N195" s="11">
        <f>RANK(M195,$M$8:$M$663,0)</f>
        <v>324</v>
      </c>
      <c r="O195" s="33"/>
      <c r="P195" s="33"/>
      <c r="Q195" s="33"/>
      <c r="R195" s="27">
        <f>MAX($AE$4-A195+1)</f>
        <v>210</v>
      </c>
      <c r="S195" s="27">
        <f>(2*$AO$3)-2*(A195-1)</f>
        <v>942</v>
      </c>
      <c r="T195" s="22" t="s">
        <v>47</v>
      </c>
    </row>
    <row r="196" spans="1:20" ht="12.75">
      <c r="A196" s="27">
        <f>RANK(G196,$G$8:$G$663,0)</f>
        <v>189</v>
      </c>
      <c r="B196" s="23" t="s">
        <v>323</v>
      </c>
      <c r="C196" s="22" t="s">
        <v>113</v>
      </c>
      <c r="D196" s="22" t="s">
        <v>9</v>
      </c>
      <c r="E196" s="22" t="s">
        <v>119</v>
      </c>
      <c r="F196" s="22" t="s">
        <v>43</v>
      </c>
      <c r="G196" s="34">
        <v>2519</v>
      </c>
      <c r="H196" s="31">
        <f>G196-$G$7</f>
        <v>-455</v>
      </c>
      <c r="I196" s="35">
        <v>768</v>
      </c>
      <c r="J196" s="11">
        <f>RANK(I196,$I$8:$I$663,0)</f>
        <v>401</v>
      </c>
      <c r="K196" s="35">
        <v>897</v>
      </c>
      <c r="L196" s="11">
        <f>RANK(K196,$K$8:$K$663,0)</f>
        <v>27</v>
      </c>
      <c r="M196" s="35">
        <v>854</v>
      </c>
      <c r="N196" s="11">
        <f>RANK(M196,$M$8:$M$663,0)</f>
        <v>238</v>
      </c>
      <c r="O196" s="33"/>
      <c r="P196" s="33"/>
      <c r="Q196" s="33"/>
      <c r="R196" s="27">
        <f>MAX($AE$4-A196+1)</f>
        <v>207</v>
      </c>
      <c r="S196" s="27">
        <f>(2*$AO$3)-2*(A196-1)</f>
        <v>936</v>
      </c>
      <c r="T196" s="22" t="s">
        <v>66</v>
      </c>
    </row>
    <row r="197" spans="1:20" ht="12.75">
      <c r="A197" s="27">
        <f>RANK(G197,$G$8:$G$663,0)</f>
        <v>189</v>
      </c>
      <c r="B197" s="28" t="s">
        <v>324</v>
      </c>
      <c r="C197" s="29" t="s">
        <v>23</v>
      </c>
      <c r="D197" s="29" t="s">
        <v>8</v>
      </c>
      <c r="E197" s="29" t="s">
        <v>175</v>
      </c>
      <c r="F197" s="29" t="s">
        <v>43</v>
      </c>
      <c r="G197" s="30">
        <v>2519</v>
      </c>
      <c r="H197" s="31">
        <f>G197-$G$7</f>
        <v>-455</v>
      </c>
      <c r="I197" s="32">
        <v>806</v>
      </c>
      <c r="J197" s="11">
        <f>RANK(I197,$I$8:$I$663,0)</f>
        <v>335</v>
      </c>
      <c r="K197" s="32">
        <v>865</v>
      </c>
      <c r="L197" s="11">
        <f>RANK(K197,$K$8:$K$663,0)</f>
        <v>60</v>
      </c>
      <c r="M197" s="32">
        <v>848</v>
      </c>
      <c r="N197" s="11">
        <f>RANK(M197,$M$8:$M$663,0)</f>
        <v>261</v>
      </c>
      <c r="O197" s="33"/>
      <c r="P197" s="33"/>
      <c r="Q197" s="33"/>
      <c r="R197" s="27">
        <f>MAX($AE$4-A197+1)</f>
        <v>207</v>
      </c>
      <c r="S197" s="27">
        <f>(2*$AO$3)-2*(A197-1)</f>
        <v>936</v>
      </c>
      <c r="T197" s="22" t="s">
        <v>44</v>
      </c>
    </row>
    <row r="198" spans="1:20" ht="12.75">
      <c r="A198" s="27">
        <f>RANK(G198,$G$8:$G$663,0)</f>
        <v>189</v>
      </c>
      <c r="B198" s="28" t="s">
        <v>325</v>
      </c>
      <c r="C198" s="29" t="s">
        <v>61</v>
      </c>
      <c r="D198" s="29" t="s">
        <v>5</v>
      </c>
      <c r="E198" s="29" t="s">
        <v>136</v>
      </c>
      <c r="F198" s="29" t="s">
        <v>43</v>
      </c>
      <c r="G198" s="30">
        <v>2519</v>
      </c>
      <c r="H198" s="31">
        <f>G198-$G$7</f>
        <v>-455</v>
      </c>
      <c r="I198" s="32">
        <v>841</v>
      </c>
      <c r="J198" s="11">
        <f>RANK(I198,$I$8:$I$663,0)</f>
        <v>266</v>
      </c>
      <c r="K198" s="32">
        <v>753</v>
      </c>
      <c r="L198" s="11">
        <f>RANK(K198,$K$8:$K$663,0)</f>
        <v>288</v>
      </c>
      <c r="M198" s="32">
        <v>925</v>
      </c>
      <c r="N198" s="11">
        <f>RANK(M198,$M$8:$M$663,0)</f>
        <v>47</v>
      </c>
      <c r="O198" s="33"/>
      <c r="P198" s="33"/>
      <c r="Q198" s="33"/>
      <c r="R198" s="27">
        <f>MAX($AE$4-A198+1)</f>
        <v>207</v>
      </c>
      <c r="S198" s="27">
        <f>(2*$AO$3)-2*(A198-1)</f>
        <v>936</v>
      </c>
      <c r="T198" s="22" t="s">
        <v>73</v>
      </c>
    </row>
    <row r="199" spans="1:20" ht="12.75">
      <c r="A199" s="27">
        <f>RANK(G199,$G$8:$G$663,0)</f>
        <v>192</v>
      </c>
      <c r="B199" s="28" t="s">
        <v>326</v>
      </c>
      <c r="C199" s="29" t="s">
        <v>61</v>
      </c>
      <c r="D199" s="29" t="s">
        <v>7</v>
      </c>
      <c r="E199" s="29" t="s">
        <v>62</v>
      </c>
      <c r="F199" s="29" t="s">
        <v>43</v>
      </c>
      <c r="G199" s="30">
        <v>2518</v>
      </c>
      <c r="H199" s="31">
        <f>G199-$G$7</f>
        <v>-456</v>
      </c>
      <c r="I199" s="32">
        <v>948</v>
      </c>
      <c r="J199" s="11">
        <f>RANK(I199,$I$8:$I$663,0)</f>
        <v>97</v>
      </c>
      <c r="K199" s="32">
        <v>721</v>
      </c>
      <c r="L199" s="11">
        <f>RANK(K199,$K$8:$K$663,0)</f>
        <v>382</v>
      </c>
      <c r="M199" s="32">
        <v>849</v>
      </c>
      <c r="N199" s="11">
        <f>RANK(M199,$M$8:$M$663,0)</f>
        <v>256</v>
      </c>
      <c r="O199" s="33"/>
      <c r="P199" s="33"/>
      <c r="Q199" s="33"/>
      <c r="R199" s="27">
        <f>MAX($AE$4-A199+1)</f>
        <v>204</v>
      </c>
      <c r="S199" s="27">
        <f>(2*$AO$3)-2*(A199-1)</f>
        <v>930</v>
      </c>
      <c r="T199" s="22" t="s">
        <v>47</v>
      </c>
    </row>
    <row r="200" spans="1:20" ht="12.75">
      <c r="A200" s="27">
        <f>RANK(G200,$G$8:$G$663,0)</f>
        <v>193</v>
      </c>
      <c r="B200" s="23" t="s">
        <v>327</v>
      </c>
      <c r="C200" s="22" t="s">
        <v>61</v>
      </c>
      <c r="D200" s="22" t="s">
        <v>7</v>
      </c>
      <c r="E200" s="22" t="s">
        <v>119</v>
      </c>
      <c r="F200" s="22" t="s">
        <v>43</v>
      </c>
      <c r="G200" s="34">
        <v>2516</v>
      </c>
      <c r="H200" s="31">
        <f>G200-$G$7</f>
        <v>-458</v>
      </c>
      <c r="I200" s="35">
        <v>871</v>
      </c>
      <c r="J200" s="11">
        <f>RANK(I200,$I$8:$I$663,0)</f>
        <v>213</v>
      </c>
      <c r="K200" s="35">
        <v>743</v>
      </c>
      <c r="L200" s="11">
        <f>RANK(K200,$K$8:$K$663,0)</f>
        <v>315</v>
      </c>
      <c r="M200" s="35">
        <v>902</v>
      </c>
      <c r="N200" s="11">
        <f>RANK(M200,$M$8:$M$663,0)</f>
        <v>79</v>
      </c>
      <c r="O200" s="33"/>
      <c r="P200" s="33"/>
      <c r="Q200" s="33"/>
      <c r="R200" s="27">
        <f>MAX($AE$4-A200+1)</f>
        <v>203</v>
      </c>
      <c r="S200" s="27">
        <f>(2*$AO$3)-2*(A200-1)</f>
        <v>928</v>
      </c>
      <c r="T200" s="22" t="s">
        <v>66</v>
      </c>
    </row>
    <row r="201" spans="1:20" ht="12.75">
      <c r="A201" s="27">
        <f>RANK(G201,$G$8:$G$663,0)</f>
        <v>194</v>
      </c>
      <c r="B201" s="28" t="s">
        <v>328</v>
      </c>
      <c r="C201" s="29" t="s">
        <v>61</v>
      </c>
      <c r="D201" s="29" t="s">
        <v>7</v>
      </c>
      <c r="E201" s="29" t="s">
        <v>214</v>
      </c>
      <c r="F201" s="29" t="s">
        <v>43</v>
      </c>
      <c r="G201" s="30">
        <v>2514</v>
      </c>
      <c r="H201" s="31">
        <f>G201-$G$7</f>
        <v>-460</v>
      </c>
      <c r="I201" s="32">
        <v>890</v>
      </c>
      <c r="J201" s="11">
        <f>RANK(I201,$I$8:$I$663,0)</f>
        <v>179</v>
      </c>
      <c r="K201" s="32">
        <v>764</v>
      </c>
      <c r="L201" s="11">
        <f>RANK(K201,$K$8:$K$663,0)</f>
        <v>248</v>
      </c>
      <c r="M201" s="32">
        <v>860</v>
      </c>
      <c r="N201" s="11">
        <f>RANK(M201,$M$8:$M$663,0)</f>
        <v>221</v>
      </c>
      <c r="O201" s="33"/>
      <c r="P201" s="33"/>
      <c r="Q201" s="33"/>
      <c r="R201" s="27">
        <f>MAX($AE$4-A201+1)</f>
        <v>202</v>
      </c>
      <c r="S201" s="27">
        <f>(2*$AO$3)-2*(A201-1)</f>
        <v>926</v>
      </c>
      <c r="T201" s="22" t="s">
        <v>73</v>
      </c>
    </row>
    <row r="202" spans="1:20" ht="12.75">
      <c r="A202" s="27">
        <f>RANK(G202,$G$8:$G$663,0)</f>
        <v>194</v>
      </c>
      <c r="B202" s="28" t="s">
        <v>329</v>
      </c>
      <c r="C202" s="29" t="s">
        <v>113</v>
      </c>
      <c r="D202" s="29" t="s">
        <v>10</v>
      </c>
      <c r="E202" s="29" t="s">
        <v>214</v>
      </c>
      <c r="F202" s="29" t="s">
        <v>43</v>
      </c>
      <c r="G202" s="30">
        <v>2514</v>
      </c>
      <c r="H202" s="31">
        <f>G202-$G$7</f>
        <v>-460</v>
      </c>
      <c r="I202" s="32">
        <v>860</v>
      </c>
      <c r="J202" s="11">
        <f>RANK(I202,$I$8:$I$663,0)</f>
        <v>230</v>
      </c>
      <c r="K202" s="32">
        <v>874</v>
      </c>
      <c r="L202" s="11">
        <f>RANK(K202,$K$8:$K$663,0)</f>
        <v>48</v>
      </c>
      <c r="M202" s="32">
        <v>780</v>
      </c>
      <c r="N202" s="11">
        <f>RANK(M202,$M$8:$M$663,0)</f>
        <v>486</v>
      </c>
      <c r="O202" s="33"/>
      <c r="P202" s="33"/>
      <c r="Q202" s="33"/>
      <c r="R202" s="27">
        <f>MAX($AE$4-A202+1)</f>
        <v>202</v>
      </c>
      <c r="S202" s="27">
        <f>(2*$AO$3)-2*(A202-1)</f>
        <v>926</v>
      </c>
      <c r="T202" s="22" t="s">
        <v>73</v>
      </c>
    </row>
    <row r="203" spans="1:20" ht="12.75">
      <c r="A203" s="27">
        <f>RANK(G203,$G$8:$G$663,0)</f>
        <v>196</v>
      </c>
      <c r="B203" s="28" t="s">
        <v>330</v>
      </c>
      <c r="C203" s="29" t="s">
        <v>61</v>
      </c>
      <c r="D203" s="29" t="s">
        <v>7</v>
      </c>
      <c r="E203" s="29" t="s">
        <v>277</v>
      </c>
      <c r="F203" s="29" t="s">
        <v>43</v>
      </c>
      <c r="G203" s="30">
        <v>2513</v>
      </c>
      <c r="H203" s="31">
        <f>G203-$G$7</f>
        <v>-461</v>
      </c>
      <c r="I203" s="32">
        <v>956</v>
      </c>
      <c r="J203" s="11">
        <f>RANK(I203,$I$8:$I$663,0)</f>
        <v>88</v>
      </c>
      <c r="K203" s="32">
        <v>732</v>
      </c>
      <c r="L203" s="11">
        <f>RANK(K203,$K$8:$K$663,0)</f>
        <v>344</v>
      </c>
      <c r="M203" s="32">
        <v>825</v>
      </c>
      <c r="N203" s="11">
        <f>RANK(M203,$M$8:$M$663,0)</f>
        <v>357</v>
      </c>
      <c r="O203" s="33"/>
      <c r="P203" s="33"/>
      <c r="Q203" s="33"/>
      <c r="R203" s="27">
        <f>MAX($AE$4-A203+1)</f>
        <v>200</v>
      </c>
      <c r="S203" s="27">
        <f>(2*$AO$3)-2*(A203-1)</f>
        <v>922</v>
      </c>
      <c r="T203" s="22" t="s">
        <v>47</v>
      </c>
    </row>
    <row r="204" spans="1:20" ht="12.75">
      <c r="A204" s="27">
        <f>RANK(G204,$G$8:$G$663,0)</f>
        <v>196</v>
      </c>
      <c r="B204" s="28" t="s">
        <v>331</v>
      </c>
      <c r="C204" s="29" t="s">
        <v>332</v>
      </c>
      <c r="D204" s="29" t="s">
        <v>11</v>
      </c>
      <c r="E204" s="29" t="s">
        <v>333</v>
      </c>
      <c r="F204" s="29" t="s">
        <v>43</v>
      </c>
      <c r="G204" s="30">
        <v>2513</v>
      </c>
      <c r="H204" s="31">
        <f>G204-$G$7</f>
        <v>-461</v>
      </c>
      <c r="I204" s="32">
        <v>852</v>
      </c>
      <c r="J204" s="11">
        <f>RANK(I204,$I$8:$I$663,0)</f>
        <v>246</v>
      </c>
      <c r="K204" s="32">
        <v>781</v>
      </c>
      <c r="L204" s="11">
        <f>RANK(K204,$K$8:$K$663,0)</f>
        <v>203</v>
      </c>
      <c r="M204" s="32">
        <v>880</v>
      </c>
      <c r="N204" s="11">
        <f>RANK(M204,$M$8:$M$663,0)</f>
        <v>142</v>
      </c>
      <c r="O204" s="33"/>
      <c r="P204" s="33"/>
      <c r="Q204" s="33"/>
      <c r="R204" s="27">
        <f>MAX($AE$4-A204+1)</f>
        <v>200</v>
      </c>
      <c r="S204" s="27">
        <f>(2*$AO$3)-2*(A204-1)</f>
        <v>922</v>
      </c>
      <c r="T204" s="22" t="s">
        <v>47</v>
      </c>
    </row>
    <row r="205" spans="1:20" ht="12.75">
      <c r="A205" s="27">
        <f>RANK(G205,$G$8:$G$663,0)</f>
        <v>198</v>
      </c>
      <c r="B205" s="28" t="s">
        <v>334</v>
      </c>
      <c r="C205" s="29" t="s">
        <v>61</v>
      </c>
      <c r="D205" s="29" t="s">
        <v>6</v>
      </c>
      <c r="E205" s="29" t="s">
        <v>134</v>
      </c>
      <c r="F205" s="29" t="s">
        <v>43</v>
      </c>
      <c r="G205" s="30">
        <v>2508</v>
      </c>
      <c r="H205" s="31">
        <f>G205-$G$7</f>
        <v>-466</v>
      </c>
      <c r="I205" s="32">
        <v>868</v>
      </c>
      <c r="J205" s="11">
        <f>RANK(I205,$I$8:$I$663,0)</f>
        <v>217</v>
      </c>
      <c r="K205" s="32">
        <v>801</v>
      </c>
      <c r="L205" s="11">
        <f>RANK(K205,$K$8:$K$663,0)</f>
        <v>160</v>
      </c>
      <c r="M205" s="32">
        <v>839</v>
      </c>
      <c r="N205" s="11">
        <f>RANK(M205,$M$8:$M$663,0)</f>
        <v>296</v>
      </c>
      <c r="O205" s="33"/>
      <c r="P205" s="33"/>
      <c r="Q205" s="33"/>
      <c r="R205" s="27">
        <f>MAX($AE$4-A205+1)</f>
        <v>198</v>
      </c>
      <c r="S205" s="27">
        <f>(2*$AO$3)-2*(A205-1)</f>
        <v>918</v>
      </c>
      <c r="T205" s="22" t="s">
        <v>44</v>
      </c>
    </row>
    <row r="206" spans="1:20" ht="12.75">
      <c r="A206" s="27">
        <f>RANK(G206,$G$8:$G$663,0)</f>
        <v>199</v>
      </c>
      <c r="B206" s="28" t="s">
        <v>335</v>
      </c>
      <c r="C206" s="29" t="s">
        <v>23</v>
      </c>
      <c r="D206" s="29" t="s">
        <v>6</v>
      </c>
      <c r="E206" s="29" t="s">
        <v>336</v>
      </c>
      <c r="F206" s="29" t="s">
        <v>43</v>
      </c>
      <c r="G206" s="30">
        <v>2506</v>
      </c>
      <c r="H206" s="31">
        <f>G206-$G$7</f>
        <v>-468</v>
      </c>
      <c r="I206" s="32">
        <v>901</v>
      </c>
      <c r="J206" s="11">
        <f>RANK(I206,$I$8:$I$663,0)</f>
        <v>161</v>
      </c>
      <c r="K206" s="32">
        <v>717</v>
      </c>
      <c r="L206" s="11">
        <f>RANK(K206,$K$8:$K$663,0)</f>
        <v>398</v>
      </c>
      <c r="M206" s="32">
        <v>888</v>
      </c>
      <c r="N206" s="11">
        <f>RANK(M206,$M$8:$M$663,0)</f>
        <v>116</v>
      </c>
      <c r="O206" s="33"/>
      <c r="P206" s="33"/>
      <c r="Q206" s="33"/>
      <c r="R206" s="27">
        <f>MAX($AE$4-A206+1)</f>
        <v>197</v>
      </c>
      <c r="S206" s="27">
        <f>(2*$AO$3)-2*(A206-1)</f>
        <v>916</v>
      </c>
      <c r="T206" s="22" t="s">
        <v>44</v>
      </c>
    </row>
    <row r="207" spans="1:20" ht="12.75">
      <c r="A207" s="27">
        <f>RANK(G207,$G$8:$G$663,0)</f>
        <v>199</v>
      </c>
      <c r="B207" s="28" t="s">
        <v>337</v>
      </c>
      <c r="C207" s="29" t="s">
        <v>61</v>
      </c>
      <c r="D207" s="29" t="s">
        <v>7</v>
      </c>
      <c r="E207" s="29" t="s">
        <v>338</v>
      </c>
      <c r="F207" s="29" t="s">
        <v>43</v>
      </c>
      <c r="G207" s="30">
        <v>2506</v>
      </c>
      <c r="H207" s="31">
        <f>G207-$G$7</f>
        <v>-468</v>
      </c>
      <c r="I207" s="32">
        <v>844</v>
      </c>
      <c r="J207" s="11">
        <f>RANK(I207,$I$8:$I$663,0)</f>
        <v>259</v>
      </c>
      <c r="K207" s="32">
        <v>777</v>
      </c>
      <c r="L207" s="11">
        <f>RANK(K207,$K$8:$K$663,0)</f>
        <v>212</v>
      </c>
      <c r="M207" s="32">
        <v>885</v>
      </c>
      <c r="N207" s="11">
        <f>RANK(M207,$M$8:$M$663,0)</f>
        <v>125</v>
      </c>
      <c r="O207" s="33"/>
      <c r="P207" s="33"/>
      <c r="Q207" s="33"/>
      <c r="R207" s="27">
        <f>MAX($AE$4-A207+1)</f>
        <v>197</v>
      </c>
      <c r="S207" s="27">
        <f>(2*$AO$3)-2*(A207-1)</f>
        <v>916</v>
      </c>
      <c r="T207" s="22" t="s">
        <v>47</v>
      </c>
    </row>
    <row r="208" spans="1:20" ht="12.75">
      <c r="A208" s="27">
        <f>RANK(G208,$G$8:$G$663,0)</f>
        <v>201</v>
      </c>
      <c r="B208" s="23" t="s">
        <v>339</v>
      </c>
      <c r="C208" s="22" t="s">
        <v>113</v>
      </c>
      <c r="D208" s="22" t="s">
        <v>7</v>
      </c>
      <c r="E208" s="22" t="s">
        <v>257</v>
      </c>
      <c r="F208" s="22" t="s">
        <v>43</v>
      </c>
      <c r="G208" s="34">
        <v>2504</v>
      </c>
      <c r="H208" s="31">
        <f>G208-$G$7</f>
        <v>-470</v>
      </c>
      <c r="I208" s="35">
        <v>834</v>
      </c>
      <c r="J208" s="11">
        <f>RANK(I208,$I$8:$I$663,0)</f>
        <v>281</v>
      </c>
      <c r="K208" s="35">
        <v>796</v>
      </c>
      <c r="L208" s="11">
        <f>RANK(K208,$K$8:$K$663,0)</f>
        <v>174</v>
      </c>
      <c r="M208" s="35">
        <v>874</v>
      </c>
      <c r="N208" s="11">
        <f>RANK(M208,$M$8:$M$663,0)</f>
        <v>161</v>
      </c>
      <c r="O208" s="33"/>
      <c r="P208" s="33"/>
      <c r="Q208" s="33"/>
      <c r="R208" s="27">
        <f>MAX($AE$4-A208+1)</f>
        <v>195</v>
      </c>
      <c r="S208" s="27">
        <f>(2*$AO$3)-2*(A208-1)</f>
        <v>912</v>
      </c>
      <c r="T208" s="22" t="s">
        <v>66</v>
      </c>
    </row>
    <row r="209" spans="1:20" ht="12.75">
      <c r="A209" s="27">
        <f>RANK(G209,$G$8:$G$663,0)</f>
        <v>201</v>
      </c>
      <c r="B209" s="28" t="s">
        <v>340</v>
      </c>
      <c r="C209" s="29" t="s">
        <v>61</v>
      </c>
      <c r="D209" s="29" t="s">
        <v>7</v>
      </c>
      <c r="E209" s="29" t="s">
        <v>341</v>
      </c>
      <c r="F209" s="29" t="s">
        <v>342</v>
      </c>
      <c r="G209" s="30">
        <v>2504</v>
      </c>
      <c r="H209" s="31">
        <f>G209-$G$7</f>
        <v>-470</v>
      </c>
      <c r="I209" s="32">
        <v>878</v>
      </c>
      <c r="J209" s="11">
        <f>RANK(I209,$I$8:$I$663,0)</f>
        <v>205</v>
      </c>
      <c r="K209" s="32">
        <v>789</v>
      </c>
      <c r="L209" s="11">
        <f>RANK(K209,$K$8:$K$663,0)</f>
        <v>189</v>
      </c>
      <c r="M209" s="32">
        <v>837</v>
      </c>
      <c r="N209" s="11">
        <f>RANK(M209,$M$8:$M$663,0)</f>
        <v>305</v>
      </c>
      <c r="O209" s="33"/>
      <c r="P209" s="33"/>
      <c r="Q209" s="33"/>
      <c r="R209" s="27">
        <f>MAX($AE$4-A209+1)</f>
        <v>195</v>
      </c>
      <c r="S209" s="27">
        <f>(2*$AO$3)-2*(A209-1)</f>
        <v>912</v>
      </c>
      <c r="T209" s="22" t="s">
        <v>44</v>
      </c>
    </row>
    <row r="210" spans="1:20" ht="12.75">
      <c r="A210" s="27">
        <f>RANK(G210,$G$8:$G$663,0)</f>
        <v>201</v>
      </c>
      <c r="B210" s="28" t="s">
        <v>343</v>
      </c>
      <c r="C210" s="29" t="s">
        <v>23</v>
      </c>
      <c r="D210" s="29" t="s">
        <v>8</v>
      </c>
      <c r="E210" s="29" t="s">
        <v>175</v>
      </c>
      <c r="F210" s="29" t="s">
        <v>43</v>
      </c>
      <c r="G210" s="30">
        <v>2504</v>
      </c>
      <c r="H210" s="31">
        <f>G210-$G$7</f>
        <v>-470</v>
      </c>
      <c r="I210" s="32">
        <v>950</v>
      </c>
      <c r="J210" s="11">
        <f>RANK(I210,$I$8:$I$663,0)</f>
        <v>93</v>
      </c>
      <c r="K210" s="32">
        <v>689</v>
      </c>
      <c r="L210" s="11">
        <f>RANK(K210,$K$8:$K$663,0)</f>
        <v>488</v>
      </c>
      <c r="M210" s="32">
        <v>865</v>
      </c>
      <c r="N210" s="11">
        <f>RANK(M210,$M$8:$M$663,0)</f>
        <v>199</v>
      </c>
      <c r="O210" s="33"/>
      <c r="P210" s="33"/>
      <c r="Q210" s="33"/>
      <c r="R210" s="27">
        <f>MAX($AE$4-A210+1)</f>
        <v>195</v>
      </c>
      <c r="S210" s="27">
        <f>(2*$AO$3)-2*(A210-1)</f>
        <v>912</v>
      </c>
      <c r="T210" s="22" t="s">
        <v>44</v>
      </c>
    </row>
    <row r="211" spans="1:20" ht="12.75">
      <c r="A211" s="27">
        <f>RANK(G211,$G$8:$G$663,0)</f>
        <v>204</v>
      </c>
      <c r="B211" s="23" t="s">
        <v>344</v>
      </c>
      <c r="C211" s="22" t="s">
        <v>61</v>
      </c>
      <c r="D211" s="22" t="s">
        <v>6</v>
      </c>
      <c r="E211" s="22" t="s">
        <v>140</v>
      </c>
      <c r="F211" s="22" t="s">
        <v>43</v>
      </c>
      <c r="G211" s="34">
        <v>2502</v>
      </c>
      <c r="H211" s="31">
        <f>G211-$G$7</f>
        <v>-472</v>
      </c>
      <c r="I211" s="35">
        <v>860</v>
      </c>
      <c r="J211" s="11">
        <f>RANK(I211,$I$8:$I$663,0)</f>
        <v>230</v>
      </c>
      <c r="K211" s="35">
        <v>859</v>
      </c>
      <c r="L211" s="11">
        <f>RANK(K211,$K$8:$K$663,0)</f>
        <v>67</v>
      </c>
      <c r="M211" s="35">
        <v>783</v>
      </c>
      <c r="N211" s="11">
        <f>RANK(M211,$M$8:$M$663,0)</f>
        <v>479</v>
      </c>
      <c r="O211" s="33"/>
      <c r="P211" s="33"/>
      <c r="Q211" s="33"/>
      <c r="R211" s="27">
        <f>MAX($AE$4-A211+1)</f>
        <v>192</v>
      </c>
      <c r="S211" s="27">
        <f>(2*$AO$3)-2*(A211-1)</f>
        <v>906</v>
      </c>
      <c r="T211" s="22" t="s">
        <v>66</v>
      </c>
    </row>
    <row r="212" spans="1:20" ht="12.75">
      <c r="A212" s="27">
        <f>RANK(G212,$G$8:$G$663,0)</f>
        <v>205</v>
      </c>
      <c r="B212" s="28" t="s">
        <v>345</v>
      </c>
      <c r="C212" s="29" t="s">
        <v>61</v>
      </c>
      <c r="D212" s="29" t="s">
        <v>10</v>
      </c>
      <c r="E212" s="29" t="s">
        <v>346</v>
      </c>
      <c r="F212" s="29" t="s">
        <v>43</v>
      </c>
      <c r="G212" s="30">
        <v>2501</v>
      </c>
      <c r="H212" s="31">
        <f>G212-$G$7</f>
        <v>-473</v>
      </c>
      <c r="I212" s="32">
        <v>798</v>
      </c>
      <c r="J212" s="11">
        <f>RANK(I212,$I$8:$I$663,0)</f>
        <v>352</v>
      </c>
      <c r="K212" s="32">
        <v>827</v>
      </c>
      <c r="L212" s="11">
        <f>RANK(K212,$K$8:$K$663,0)</f>
        <v>103</v>
      </c>
      <c r="M212" s="32">
        <v>876</v>
      </c>
      <c r="N212" s="11">
        <f>RANK(M212,$M$8:$M$663,0)</f>
        <v>157</v>
      </c>
      <c r="O212" s="33"/>
      <c r="P212" s="33"/>
      <c r="Q212" s="33"/>
      <c r="R212" s="27">
        <f>MAX($AE$4-A212+1)</f>
        <v>191</v>
      </c>
      <c r="S212" s="27">
        <f>(2*$AO$3)-2*(A212-1)</f>
        <v>904</v>
      </c>
      <c r="T212" s="22" t="s">
        <v>73</v>
      </c>
    </row>
    <row r="213" spans="1:20" ht="12.75">
      <c r="A213" s="27">
        <f>RANK(G213,$G$8:$G$663,0)</f>
        <v>205</v>
      </c>
      <c r="B213" s="28" t="s">
        <v>347</v>
      </c>
      <c r="C213" s="29" t="s">
        <v>61</v>
      </c>
      <c r="D213" s="29" t="s">
        <v>6</v>
      </c>
      <c r="E213" s="29" t="s">
        <v>318</v>
      </c>
      <c r="F213" s="29" t="s">
        <v>43</v>
      </c>
      <c r="G213" s="30">
        <v>2501</v>
      </c>
      <c r="H213" s="31">
        <f>G213-$G$7</f>
        <v>-473</v>
      </c>
      <c r="I213" s="32">
        <v>892</v>
      </c>
      <c r="J213" s="11">
        <f>RANK(I213,$I$8:$I$663,0)</f>
        <v>174</v>
      </c>
      <c r="K213" s="32">
        <v>703</v>
      </c>
      <c r="L213" s="11">
        <f>RANK(K213,$K$8:$K$663,0)</f>
        <v>443</v>
      </c>
      <c r="M213" s="32">
        <v>906</v>
      </c>
      <c r="N213" s="11">
        <f>RANK(M213,$M$8:$M$663,0)</f>
        <v>71</v>
      </c>
      <c r="O213" s="33"/>
      <c r="P213" s="33"/>
      <c r="Q213" s="33"/>
      <c r="R213" s="27">
        <f>MAX($AE$4-A213+1)</f>
        <v>191</v>
      </c>
      <c r="S213" s="27">
        <f>(2*$AO$3)-2*(A213-1)</f>
        <v>904</v>
      </c>
      <c r="T213" s="22" t="s">
        <v>47</v>
      </c>
    </row>
    <row r="214" spans="1:20" ht="12.75">
      <c r="A214" s="27">
        <f>RANK(G214,$G$8:$G$663,0)</f>
        <v>207</v>
      </c>
      <c r="B214" s="28" t="s">
        <v>348</v>
      </c>
      <c r="C214" s="29" t="s">
        <v>61</v>
      </c>
      <c r="D214" s="29" t="s">
        <v>10</v>
      </c>
      <c r="E214" s="29" t="s">
        <v>338</v>
      </c>
      <c r="F214" s="29" t="s">
        <v>43</v>
      </c>
      <c r="G214" s="30">
        <v>2500</v>
      </c>
      <c r="H214" s="31">
        <f>G214-$G$7</f>
        <v>-474</v>
      </c>
      <c r="I214" s="32">
        <v>882</v>
      </c>
      <c r="J214" s="11">
        <f>RANK(I214,$I$8:$I$663,0)</f>
        <v>202</v>
      </c>
      <c r="K214" s="32">
        <v>802</v>
      </c>
      <c r="L214" s="11">
        <f>RANK(K214,$K$8:$K$663,0)</f>
        <v>158</v>
      </c>
      <c r="M214" s="32">
        <v>816</v>
      </c>
      <c r="N214" s="11">
        <f>RANK(M214,$M$8:$M$663,0)</f>
        <v>386</v>
      </c>
      <c r="O214" s="33"/>
      <c r="P214" s="33"/>
      <c r="Q214" s="33"/>
      <c r="R214" s="27">
        <f>MAX($AE$4-A214+1)</f>
        <v>189</v>
      </c>
      <c r="S214" s="27">
        <f>(2*$AO$3)-2*(A214-1)</f>
        <v>900</v>
      </c>
      <c r="T214" s="22" t="s">
        <v>47</v>
      </c>
    </row>
    <row r="215" spans="1:20" ht="12.75">
      <c r="A215" s="27">
        <f>RANK(G215,$G$8:$G$663,0)</f>
        <v>208</v>
      </c>
      <c r="B215" s="23" t="s">
        <v>349</v>
      </c>
      <c r="C215" s="22" t="s">
        <v>23</v>
      </c>
      <c r="D215" s="22" t="s">
        <v>9</v>
      </c>
      <c r="E215" s="22" t="s">
        <v>119</v>
      </c>
      <c r="F215" s="22" t="s">
        <v>43</v>
      </c>
      <c r="G215" s="34">
        <v>2499</v>
      </c>
      <c r="H215" s="31">
        <f>G215-$G$7</f>
        <v>-475</v>
      </c>
      <c r="I215" s="35">
        <v>758</v>
      </c>
      <c r="J215" s="11">
        <f>RANK(I215,$I$8:$I$663,0)</f>
        <v>421</v>
      </c>
      <c r="K215" s="35">
        <v>897</v>
      </c>
      <c r="L215" s="11">
        <f>RANK(K215,$K$8:$K$663,0)</f>
        <v>27</v>
      </c>
      <c r="M215" s="35">
        <v>844</v>
      </c>
      <c r="N215" s="11">
        <f>RANK(M215,$M$8:$M$663,0)</f>
        <v>281</v>
      </c>
      <c r="O215" s="33"/>
      <c r="P215" s="33"/>
      <c r="Q215" s="33"/>
      <c r="R215" s="27">
        <f>MAX($AE$4-A215+1)</f>
        <v>188</v>
      </c>
      <c r="S215" s="27">
        <f>(2*$AO$3)-2*(A215-1)</f>
        <v>898</v>
      </c>
      <c r="T215" s="22" t="s">
        <v>66</v>
      </c>
    </row>
    <row r="216" spans="1:20" ht="12.75">
      <c r="A216" s="27">
        <f>RANK(G216,$G$8:$G$663,0)</f>
        <v>208</v>
      </c>
      <c r="B216" s="28" t="s">
        <v>350</v>
      </c>
      <c r="C216" s="29" t="s">
        <v>23</v>
      </c>
      <c r="D216" s="29" t="s">
        <v>12</v>
      </c>
      <c r="E216" s="29" t="s">
        <v>155</v>
      </c>
      <c r="F216" s="29" t="s">
        <v>43</v>
      </c>
      <c r="G216" s="30">
        <v>2499</v>
      </c>
      <c r="H216" s="31">
        <f>G216-$G$7</f>
        <v>-475</v>
      </c>
      <c r="I216" s="32">
        <v>890</v>
      </c>
      <c r="J216" s="11">
        <f>RANK(I216,$I$8:$I$663,0)</f>
        <v>179</v>
      </c>
      <c r="K216" s="32">
        <v>788</v>
      </c>
      <c r="L216" s="11">
        <f>RANK(K216,$K$8:$K$663,0)</f>
        <v>191</v>
      </c>
      <c r="M216" s="32">
        <v>821</v>
      </c>
      <c r="N216" s="11">
        <f>RANK(M216,$M$8:$M$663,0)</f>
        <v>368</v>
      </c>
      <c r="O216" s="33"/>
      <c r="P216" s="33"/>
      <c r="Q216" s="33"/>
      <c r="R216" s="27">
        <f>MAX($AE$4-A216+1)</f>
        <v>188</v>
      </c>
      <c r="S216" s="27">
        <f>(2*$AO$3)-2*(A216-1)</f>
        <v>898</v>
      </c>
      <c r="T216" s="22" t="s">
        <v>47</v>
      </c>
    </row>
    <row r="217" spans="1:20" ht="12.75">
      <c r="A217" s="27">
        <f>RANK(G217,$G$8:$G$663,0)</f>
        <v>210</v>
      </c>
      <c r="B217" s="23" t="s">
        <v>351</v>
      </c>
      <c r="C217" s="22" t="s">
        <v>23</v>
      </c>
      <c r="D217" s="22" t="s">
        <v>9</v>
      </c>
      <c r="E217" s="22" t="s">
        <v>269</v>
      </c>
      <c r="F217" s="22" t="s">
        <v>43</v>
      </c>
      <c r="G217" s="34">
        <v>2496</v>
      </c>
      <c r="H217" s="31">
        <f>G217-$G$7</f>
        <v>-478</v>
      </c>
      <c r="I217" s="35">
        <v>947</v>
      </c>
      <c r="J217" s="11">
        <f>RANK(I217,$I$8:$I$663,0)</f>
        <v>100</v>
      </c>
      <c r="K217" s="35">
        <v>691</v>
      </c>
      <c r="L217" s="11">
        <f>RANK(K217,$K$8:$K$663,0)</f>
        <v>478</v>
      </c>
      <c r="M217" s="35">
        <v>858</v>
      </c>
      <c r="N217" s="11">
        <f>RANK(M217,$M$8:$M$663,0)</f>
        <v>227</v>
      </c>
      <c r="O217" s="33"/>
      <c r="P217" s="33"/>
      <c r="Q217" s="33"/>
      <c r="R217" s="27">
        <f>MAX($AE$4-A217+1)</f>
        <v>186</v>
      </c>
      <c r="S217" s="27">
        <f>(2*$AO$3)-2*(A217-1)</f>
        <v>894</v>
      </c>
      <c r="T217" s="22" t="s">
        <v>66</v>
      </c>
    </row>
    <row r="218" spans="1:20" ht="12.75">
      <c r="A218" s="27">
        <f>RANK(G218,$G$8:$G$663,0)</f>
        <v>210</v>
      </c>
      <c r="B218" s="28" t="s">
        <v>352</v>
      </c>
      <c r="C218" s="29" t="s">
        <v>23</v>
      </c>
      <c r="D218" s="29" t="s">
        <v>13</v>
      </c>
      <c r="E218" s="29" t="s">
        <v>82</v>
      </c>
      <c r="F218" s="29" t="s">
        <v>43</v>
      </c>
      <c r="G218" s="30">
        <v>2496</v>
      </c>
      <c r="H218" s="31">
        <f>G218-$G$7</f>
        <v>-478</v>
      </c>
      <c r="I218" s="32">
        <v>807</v>
      </c>
      <c r="J218" s="11">
        <f>RANK(I218,$I$8:$I$663,0)</f>
        <v>329</v>
      </c>
      <c r="K218" s="32">
        <v>858</v>
      </c>
      <c r="L218" s="11">
        <f>RANK(K218,$K$8:$K$663,0)</f>
        <v>71</v>
      </c>
      <c r="M218" s="32">
        <v>831</v>
      </c>
      <c r="N218" s="11">
        <f>RANK(M218,$M$8:$M$663,0)</f>
        <v>329</v>
      </c>
      <c r="O218" s="33"/>
      <c r="P218" s="33"/>
      <c r="Q218" s="33"/>
      <c r="R218" s="27">
        <f>MAX($AE$4-A218+1)</f>
        <v>186</v>
      </c>
      <c r="S218" s="27">
        <f>(2*$AO$3)-2*(A218-1)</f>
        <v>894</v>
      </c>
      <c r="T218" s="22" t="s">
        <v>44</v>
      </c>
    </row>
    <row r="219" spans="1:20" ht="12.75">
      <c r="A219" s="27">
        <f>RANK(G219,$G$8:$G$663,0)</f>
        <v>210</v>
      </c>
      <c r="B219" s="28" t="s">
        <v>353</v>
      </c>
      <c r="C219" s="29" t="s">
        <v>61</v>
      </c>
      <c r="D219" s="29" t="s">
        <v>8</v>
      </c>
      <c r="E219" s="29" t="s">
        <v>128</v>
      </c>
      <c r="F219" s="29" t="s">
        <v>43</v>
      </c>
      <c r="G219" s="30">
        <v>2496</v>
      </c>
      <c r="H219" s="31">
        <f>G219-$G$7</f>
        <v>-478</v>
      </c>
      <c r="I219" s="32">
        <v>779</v>
      </c>
      <c r="J219" s="11">
        <f>RANK(I219,$I$8:$I$663,0)</f>
        <v>381</v>
      </c>
      <c r="K219" s="32">
        <v>873</v>
      </c>
      <c r="L219" s="11">
        <f>RANK(K219,$K$8:$K$663,0)</f>
        <v>51</v>
      </c>
      <c r="M219" s="32">
        <v>844</v>
      </c>
      <c r="N219" s="11">
        <f>RANK(M219,$M$8:$M$663,0)</f>
        <v>281</v>
      </c>
      <c r="O219" s="33"/>
      <c r="P219" s="33"/>
      <c r="Q219" s="33"/>
      <c r="R219" s="27">
        <f>MAX($AE$4-A219+1)</f>
        <v>186</v>
      </c>
      <c r="S219" s="27">
        <f>(2*$AO$3)-2*(A219-1)</f>
        <v>894</v>
      </c>
      <c r="T219" s="22" t="s">
        <v>47</v>
      </c>
    </row>
    <row r="220" spans="1:20" ht="12.75">
      <c r="A220" s="27">
        <f>RANK(G220,$G$8:$G$663,0)</f>
        <v>213</v>
      </c>
      <c r="B220" s="23" t="s">
        <v>354</v>
      </c>
      <c r="C220" s="22" t="s">
        <v>113</v>
      </c>
      <c r="D220" s="22" t="s">
        <v>9</v>
      </c>
      <c r="E220" s="22" t="s">
        <v>355</v>
      </c>
      <c r="F220" s="22" t="s">
        <v>43</v>
      </c>
      <c r="G220" s="34">
        <v>2494</v>
      </c>
      <c r="H220" s="31">
        <f>G220-$G$7</f>
        <v>-480</v>
      </c>
      <c r="I220" s="35">
        <v>890</v>
      </c>
      <c r="J220" s="11">
        <f>RANK(I220,$I$8:$I$663,0)</f>
        <v>179</v>
      </c>
      <c r="K220" s="35">
        <v>734</v>
      </c>
      <c r="L220" s="11">
        <f>RANK(K220,$K$8:$K$663,0)</f>
        <v>342</v>
      </c>
      <c r="M220" s="35">
        <v>870</v>
      </c>
      <c r="N220" s="11">
        <f>RANK(M220,$M$8:$M$663,0)</f>
        <v>177</v>
      </c>
      <c r="O220" s="33"/>
      <c r="P220" s="33"/>
      <c r="Q220" s="33"/>
      <c r="R220" s="27">
        <f>MAX($AE$4-A220+1)</f>
        <v>183</v>
      </c>
      <c r="S220" s="27">
        <f>(2*$AO$3)-2*(A220-1)</f>
        <v>888</v>
      </c>
      <c r="T220" s="22" t="s">
        <v>66</v>
      </c>
    </row>
    <row r="221" spans="1:20" ht="12.75">
      <c r="A221" s="27">
        <f>RANK(G221,$G$8:$G$663,0)</f>
        <v>213</v>
      </c>
      <c r="B221" s="28" t="s">
        <v>356</v>
      </c>
      <c r="C221" s="29" t="s">
        <v>23</v>
      </c>
      <c r="D221" s="29" t="s">
        <v>10</v>
      </c>
      <c r="E221" s="29" t="s">
        <v>357</v>
      </c>
      <c r="F221" s="29" t="s">
        <v>43</v>
      </c>
      <c r="G221" s="30">
        <v>2494</v>
      </c>
      <c r="H221" s="31">
        <f>G221-$G$7</f>
        <v>-480</v>
      </c>
      <c r="I221" s="32">
        <v>897</v>
      </c>
      <c r="J221" s="11">
        <f>RANK(I221,$I$8:$I$663,0)</f>
        <v>167</v>
      </c>
      <c r="K221" s="32">
        <v>762</v>
      </c>
      <c r="L221" s="11">
        <f>RANK(K221,$K$8:$K$663,0)</f>
        <v>259</v>
      </c>
      <c r="M221" s="32">
        <v>835</v>
      </c>
      <c r="N221" s="11">
        <f>RANK(M221,$M$8:$M$663,0)</f>
        <v>311</v>
      </c>
      <c r="O221" s="33"/>
      <c r="P221" s="33"/>
      <c r="Q221" s="33"/>
      <c r="R221" s="27">
        <f>MAX($AE$4-A221+1)</f>
        <v>183</v>
      </c>
      <c r="S221" s="27">
        <f>(2*$AO$3)-2*(A221-1)</f>
        <v>888</v>
      </c>
      <c r="T221" s="22" t="s">
        <v>73</v>
      </c>
    </row>
    <row r="222" spans="1:20" ht="12.75">
      <c r="A222" s="27">
        <f>RANK(G222,$G$8:$G$663,0)</f>
        <v>213</v>
      </c>
      <c r="B222" s="28" t="s">
        <v>358</v>
      </c>
      <c r="C222" s="29" t="s">
        <v>23</v>
      </c>
      <c r="D222" s="29" t="s">
        <v>7</v>
      </c>
      <c r="E222" s="29" t="s">
        <v>359</v>
      </c>
      <c r="F222" s="29" t="s">
        <v>43</v>
      </c>
      <c r="G222" s="30">
        <v>2494</v>
      </c>
      <c r="H222" s="31">
        <f>G222-$G$7</f>
        <v>-480</v>
      </c>
      <c r="I222" s="32">
        <v>919</v>
      </c>
      <c r="J222" s="11">
        <f>RANK(I222,$I$8:$I$663,0)</f>
        <v>142</v>
      </c>
      <c r="K222" s="32">
        <v>740</v>
      </c>
      <c r="L222" s="11">
        <f>RANK(K222,$K$8:$K$663,0)</f>
        <v>325</v>
      </c>
      <c r="M222" s="32">
        <v>835</v>
      </c>
      <c r="N222" s="11">
        <f>RANK(M222,$M$8:$M$663,0)</f>
        <v>311</v>
      </c>
      <c r="O222" s="33"/>
      <c r="P222" s="33"/>
      <c r="Q222" s="33"/>
      <c r="R222" s="27">
        <f>MAX($AE$4-A222+1)</f>
        <v>183</v>
      </c>
      <c r="S222" s="27">
        <f>(2*$AO$3)-2*(A222-1)</f>
        <v>888</v>
      </c>
      <c r="T222" s="22" t="s">
        <v>47</v>
      </c>
    </row>
    <row r="223" spans="1:20" ht="12.75">
      <c r="A223" s="27">
        <f>RANK(G223,$G$8:$G$663,0)</f>
        <v>216</v>
      </c>
      <c r="B223" s="28" t="s">
        <v>360</v>
      </c>
      <c r="C223" s="29" t="s">
        <v>23</v>
      </c>
      <c r="D223" s="29" t="s">
        <v>8</v>
      </c>
      <c r="E223" s="29" t="s">
        <v>123</v>
      </c>
      <c r="F223" s="29" t="s">
        <v>43</v>
      </c>
      <c r="G223" s="30">
        <v>2491</v>
      </c>
      <c r="H223" s="31">
        <f>G223-$G$7</f>
        <v>-483</v>
      </c>
      <c r="I223" s="32">
        <v>888</v>
      </c>
      <c r="J223" s="11">
        <f>RANK(I223,$I$8:$I$663,0)</f>
        <v>188</v>
      </c>
      <c r="K223" s="32">
        <v>735</v>
      </c>
      <c r="L223" s="11">
        <f>RANK(K223,$K$8:$K$663,0)</f>
        <v>338</v>
      </c>
      <c r="M223" s="32">
        <v>868</v>
      </c>
      <c r="N223" s="11">
        <f>RANK(M223,$M$8:$M$663,0)</f>
        <v>188</v>
      </c>
      <c r="O223" s="33"/>
      <c r="P223" s="33"/>
      <c r="Q223" s="33"/>
      <c r="R223" s="27">
        <f>MAX($AE$4-A223+1)</f>
        <v>180</v>
      </c>
      <c r="S223" s="27">
        <f>(2*$AO$3)-2*(A223-1)</f>
        <v>882</v>
      </c>
      <c r="T223" s="22" t="s">
        <v>44</v>
      </c>
    </row>
    <row r="224" spans="1:20" ht="12.75">
      <c r="A224" s="27">
        <f>RANK(G224,$G$8:$G$663,0)</f>
        <v>216</v>
      </c>
      <c r="B224" s="28" t="s">
        <v>361</v>
      </c>
      <c r="C224" s="29" t="s">
        <v>113</v>
      </c>
      <c r="D224" s="29" t="s">
        <v>8</v>
      </c>
      <c r="E224" s="29" t="s">
        <v>214</v>
      </c>
      <c r="F224" s="29" t="s">
        <v>43</v>
      </c>
      <c r="G224" s="30">
        <v>2491</v>
      </c>
      <c r="H224" s="31">
        <f>G224-$G$7</f>
        <v>-483</v>
      </c>
      <c r="I224" s="32">
        <v>839</v>
      </c>
      <c r="J224" s="11">
        <f>RANK(I224,$I$8:$I$663,0)</f>
        <v>271</v>
      </c>
      <c r="K224" s="32">
        <v>793</v>
      </c>
      <c r="L224" s="11">
        <f>RANK(K224,$K$8:$K$663,0)</f>
        <v>179</v>
      </c>
      <c r="M224" s="32">
        <v>859</v>
      </c>
      <c r="N224" s="11">
        <f>RANK(M224,$M$8:$M$663,0)</f>
        <v>222</v>
      </c>
      <c r="O224" s="33"/>
      <c r="P224" s="33"/>
      <c r="Q224" s="33"/>
      <c r="R224" s="27">
        <f>MAX($AE$4-A224+1)</f>
        <v>180</v>
      </c>
      <c r="S224" s="27">
        <f>(2*$AO$3)-2*(A224-1)</f>
        <v>882</v>
      </c>
      <c r="T224" s="22" t="s">
        <v>73</v>
      </c>
    </row>
    <row r="225" spans="1:20" ht="12.75">
      <c r="A225" s="27">
        <f>RANK(G225,$G$8:$G$663,0)</f>
        <v>218</v>
      </c>
      <c r="B225" s="28" t="s">
        <v>362</v>
      </c>
      <c r="C225" s="29" t="s">
        <v>61</v>
      </c>
      <c r="D225" s="29" t="s">
        <v>11</v>
      </c>
      <c r="E225" s="29" t="s">
        <v>318</v>
      </c>
      <c r="F225" s="29" t="s">
        <v>43</v>
      </c>
      <c r="G225" s="30">
        <v>2489</v>
      </c>
      <c r="H225" s="31">
        <f>G225-$G$7</f>
        <v>-485</v>
      </c>
      <c r="I225" s="32">
        <v>853</v>
      </c>
      <c r="J225" s="11">
        <f>RANK(I225,$I$8:$I$663,0)</f>
        <v>244</v>
      </c>
      <c r="K225" s="32">
        <v>803</v>
      </c>
      <c r="L225" s="11">
        <f>RANK(K225,$K$8:$K$663,0)</f>
        <v>155</v>
      </c>
      <c r="M225" s="32">
        <v>833</v>
      </c>
      <c r="N225" s="11">
        <f>RANK(M225,$M$8:$M$663,0)</f>
        <v>320</v>
      </c>
      <c r="O225" s="33"/>
      <c r="P225" s="33"/>
      <c r="Q225" s="33"/>
      <c r="R225" s="27">
        <f>MAX($AE$4-A225+1)</f>
        <v>178</v>
      </c>
      <c r="S225" s="27">
        <f>(2*$AO$3)-2*(A225-1)</f>
        <v>878</v>
      </c>
      <c r="T225" s="22" t="s">
        <v>47</v>
      </c>
    </row>
    <row r="226" spans="1:20" ht="12.75">
      <c r="A226" s="27">
        <f>RANK(G226,$G$8:$G$663,0)</f>
        <v>219</v>
      </c>
      <c r="B226" s="23" t="s">
        <v>363</v>
      </c>
      <c r="C226" s="22" t="s">
        <v>113</v>
      </c>
      <c r="D226" s="22" t="s">
        <v>8</v>
      </c>
      <c r="E226" s="22" t="s">
        <v>132</v>
      </c>
      <c r="F226" s="22" t="s">
        <v>43</v>
      </c>
      <c r="G226" s="34">
        <v>2487</v>
      </c>
      <c r="H226" s="31">
        <f>G226-$G$7</f>
        <v>-487</v>
      </c>
      <c r="I226" s="35">
        <v>804</v>
      </c>
      <c r="J226" s="11">
        <f>RANK(I226,$I$8:$I$663,0)</f>
        <v>342</v>
      </c>
      <c r="K226" s="35">
        <v>820</v>
      </c>
      <c r="L226" s="11">
        <f>RANK(K226,$K$8:$K$663,0)</f>
        <v>119</v>
      </c>
      <c r="M226" s="35">
        <v>863</v>
      </c>
      <c r="N226" s="11">
        <f>RANK(M226,$M$8:$M$663,0)</f>
        <v>209</v>
      </c>
      <c r="O226" s="33"/>
      <c r="P226" s="33"/>
      <c r="Q226" s="33"/>
      <c r="R226" s="27">
        <f>MAX($AE$4-A226+1)</f>
        <v>177</v>
      </c>
      <c r="S226" s="27">
        <f>(2*$AO$3)-2*(A226-1)</f>
        <v>876</v>
      </c>
      <c r="T226" s="22" t="s">
        <v>66</v>
      </c>
    </row>
    <row r="227" spans="1:20" ht="12.75">
      <c r="A227" s="27">
        <f>RANK(G227,$G$8:$G$663,0)</f>
        <v>219</v>
      </c>
      <c r="B227" s="28" t="s">
        <v>364</v>
      </c>
      <c r="C227" s="29" t="s">
        <v>23</v>
      </c>
      <c r="D227" s="29" t="s">
        <v>5</v>
      </c>
      <c r="E227" s="29" t="s">
        <v>169</v>
      </c>
      <c r="F227" s="29" t="s">
        <v>43</v>
      </c>
      <c r="G227" s="30">
        <v>2487</v>
      </c>
      <c r="H227" s="31">
        <f>G227-$G$7</f>
        <v>-487</v>
      </c>
      <c r="I227" s="32">
        <v>763</v>
      </c>
      <c r="J227" s="11">
        <f>RANK(I227,$I$8:$I$663,0)</f>
        <v>409</v>
      </c>
      <c r="K227" s="32">
        <v>788</v>
      </c>
      <c r="L227" s="11">
        <f>RANK(K227,$K$8:$K$663,0)</f>
        <v>191</v>
      </c>
      <c r="M227" s="32">
        <v>936</v>
      </c>
      <c r="N227" s="11">
        <f>RANK(M227,$M$8:$M$663,0)</f>
        <v>36</v>
      </c>
      <c r="O227" s="33"/>
      <c r="P227" s="33"/>
      <c r="Q227" s="33"/>
      <c r="R227" s="27">
        <f>MAX($AE$4-A227+1)</f>
        <v>177</v>
      </c>
      <c r="S227" s="27">
        <f>(2*$AO$3)-2*(A227-1)</f>
        <v>876</v>
      </c>
      <c r="T227" s="22" t="s">
        <v>47</v>
      </c>
    </row>
    <row r="228" spans="1:20" ht="12.75">
      <c r="A228" s="27">
        <f>RANK(G228,$G$8:$G$663,0)</f>
        <v>221</v>
      </c>
      <c r="B228" s="23" t="s">
        <v>365</v>
      </c>
      <c r="C228" s="22" t="s">
        <v>113</v>
      </c>
      <c r="D228" s="22" t="s">
        <v>8</v>
      </c>
      <c r="E228" s="22" t="s">
        <v>366</v>
      </c>
      <c r="F228" s="22" t="s">
        <v>43</v>
      </c>
      <c r="G228" s="34">
        <v>2486</v>
      </c>
      <c r="H228" s="31">
        <f>G228-$G$7</f>
        <v>-488</v>
      </c>
      <c r="I228" s="35">
        <v>857</v>
      </c>
      <c r="J228" s="11">
        <f>RANK(I228,$I$8:$I$663,0)</f>
        <v>238</v>
      </c>
      <c r="K228" s="35">
        <v>760</v>
      </c>
      <c r="L228" s="11">
        <f>RANK(K228,$K$8:$K$663,0)</f>
        <v>265</v>
      </c>
      <c r="M228" s="35">
        <v>869</v>
      </c>
      <c r="N228" s="11">
        <f>RANK(M228,$M$8:$M$663,0)</f>
        <v>181</v>
      </c>
      <c r="O228" s="33"/>
      <c r="P228" s="33"/>
      <c r="Q228" s="33"/>
      <c r="R228" s="27">
        <f>MAX($AE$4-A228+1)</f>
        <v>175</v>
      </c>
      <c r="S228" s="27">
        <f>(2*$AO$3)-2*(A228-1)</f>
        <v>872</v>
      </c>
      <c r="T228" s="22" t="s">
        <v>66</v>
      </c>
    </row>
    <row r="229" spans="1:20" ht="12.75">
      <c r="A229" s="27">
        <f>RANK(G229,$G$8:$G$663,0)</f>
        <v>221</v>
      </c>
      <c r="B229" s="28" t="s">
        <v>367</v>
      </c>
      <c r="C229" s="29" t="s">
        <v>113</v>
      </c>
      <c r="D229" s="29" t="s">
        <v>6</v>
      </c>
      <c r="E229" s="29" t="s">
        <v>182</v>
      </c>
      <c r="F229" s="29" t="s">
        <v>43</v>
      </c>
      <c r="G229" s="30">
        <v>2486</v>
      </c>
      <c r="H229" s="31">
        <f>G229-$G$7</f>
        <v>-488</v>
      </c>
      <c r="I229" s="32">
        <v>845</v>
      </c>
      <c r="J229" s="11">
        <f>RANK(I229,$I$8:$I$663,0)</f>
        <v>257</v>
      </c>
      <c r="K229" s="32">
        <v>811</v>
      </c>
      <c r="L229" s="11">
        <f>RANK(K229,$K$8:$K$663,0)</f>
        <v>141</v>
      </c>
      <c r="M229" s="32">
        <v>830</v>
      </c>
      <c r="N229" s="11">
        <f>RANK(M229,$M$8:$M$663,0)</f>
        <v>333</v>
      </c>
      <c r="O229" s="33"/>
      <c r="P229" s="33"/>
      <c r="Q229" s="33"/>
      <c r="R229" s="27">
        <f>MAX($AE$4-A229+1)</f>
        <v>175</v>
      </c>
      <c r="S229" s="27">
        <f>(2*$AO$3)-2*(A229-1)</f>
        <v>872</v>
      </c>
      <c r="T229" s="22" t="s">
        <v>44</v>
      </c>
    </row>
    <row r="230" spans="1:20" ht="12.75">
      <c r="A230" s="27">
        <f>RANK(G230,$G$8:$G$663,0)</f>
        <v>221</v>
      </c>
      <c r="B230" s="28" t="s">
        <v>368</v>
      </c>
      <c r="C230" s="29" t="s">
        <v>113</v>
      </c>
      <c r="D230" s="29" t="s">
        <v>7</v>
      </c>
      <c r="E230" s="29" t="s">
        <v>82</v>
      </c>
      <c r="F230" s="29" t="s">
        <v>43</v>
      </c>
      <c r="G230" s="30">
        <v>2486</v>
      </c>
      <c r="H230" s="31">
        <f>G230-$G$7</f>
        <v>-488</v>
      </c>
      <c r="I230" s="32">
        <v>885</v>
      </c>
      <c r="J230" s="11">
        <f>RANK(I230,$I$8:$I$663,0)</f>
        <v>194</v>
      </c>
      <c r="K230" s="32">
        <v>710</v>
      </c>
      <c r="L230" s="11">
        <f>RANK(K230,$K$8:$K$663,0)</f>
        <v>420</v>
      </c>
      <c r="M230" s="32">
        <v>891</v>
      </c>
      <c r="N230" s="11">
        <f>RANK(M230,$M$8:$M$663,0)</f>
        <v>112</v>
      </c>
      <c r="O230" s="33"/>
      <c r="P230" s="33"/>
      <c r="Q230" s="33"/>
      <c r="R230" s="27">
        <f>MAX($AE$4-A230+1)</f>
        <v>175</v>
      </c>
      <c r="S230" s="27">
        <f>(2*$AO$3)-2*(A230-1)</f>
        <v>872</v>
      </c>
      <c r="T230" s="22" t="s">
        <v>44</v>
      </c>
    </row>
    <row r="231" spans="1:20" ht="12.75">
      <c r="A231" s="27">
        <f>RANK(G231,$G$8:$G$663,0)</f>
        <v>224</v>
      </c>
      <c r="B231" s="28" t="s">
        <v>369</v>
      </c>
      <c r="C231" s="29" t="s">
        <v>113</v>
      </c>
      <c r="D231" s="29" t="s">
        <v>8</v>
      </c>
      <c r="E231" s="29" t="s">
        <v>214</v>
      </c>
      <c r="F231" s="29" t="s">
        <v>43</v>
      </c>
      <c r="G231" s="30">
        <v>2485</v>
      </c>
      <c r="H231" s="31">
        <f>G231-$G$7</f>
        <v>-489</v>
      </c>
      <c r="I231" s="32">
        <v>917</v>
      </c>
      <c r="J231" s="11">
        <f>RANK(I231,$I$8:$I$663,0)</f>
        <v>145</v>
      </c>
      <c r="K231" s="32">
        <v>713</v>
      </c>
      <c r="L231" s="11">
        <f>RANK(K231,$K$8:$K$663,0)</f>
        <v>412</v>
      </c>
      <c r="M231" s="32">
        <v>855</v>
      </c>
      <c r="N231" s="11">
        <f>RANK(M231,$M$8:$M$663,0)</f>
        <v>234</v>
      </c>
      <c r="O231" s="33"/>
      <c r="P231" s="33"/>
      <c r="Q231" s="33"/>
      <c r="R231" s="27">
        <f>MAX($AE$4-A231+1)</f>
        <v>172</v>
      </c>
      <c r="S231" s="27">
        <f>(2*$AO$3)-2*(A231-1)</f>
        <v>866</v>
      </c>
      <c r="T231" s="22" t="s">
        <v>73</v>
      </c>
    </row>
    <row r="232" spans="1:20" ht="12.75">
      <c r="A232" s="27">
        <f>RANK(G232,$G$8:$G$663,0)</f>
        <v>225</v>
      </c>
      <c r="B232" s="28" t="s">
        <v>370</v>
      </c>
      <c r="C232" s="29" t="s">
        <v>23</v>
      </c>
      <c r="D232" s="29" t="s">
        <v>5</v>
      </c>
      <c r="E232" s="29" t="s">
        <v>371</v>
      </c>
      <c r="F232" s="29" t="s">
        <v>43</v>
      </c>
      <c r="G232" s="30">
        <v>2483</v>
      </c>
      <c r="H232" s="31">
        <f>G232-$G$7</f>
        <v>-491</v>
      </c>
      <c r="I232" s="32">
        <v>791</v>
      </c>
      <c r="J232" s="11">
        <f>RANK(I232,$I$8:$I$663,0)</f>
        <v>363</v>
      </c>
      <c r="K232" s="32">
        <v>798</v>
      </c>
      <c r="L232" s="11">
        <f>RANK(K232,$K$8:$K$663,0)</f>
        <v>168</v>
      </c>
      <c r="M232" s="32">
        <v>894</v>
      </c>
      <c r="N232" s="11">
        <f>RANK(M232,$M$8:$M$663,0)</f>
        <v>101</v>
      </c>
      <c r="O232" s="33"/>
      <c r="P232" s="33"/>
      <c r="Q232" s="33"/>
      <c r="R232" s="27">
        <f>MAX($AE$4-A232+1)</f>
        <v>171</v>
      </c>
      <c r="S232" s="27">
        <f>(2*$AO$3)-2*(A232-1)</f>
        <v>864</v>
      </c>
      <c r="T232" s="22" t="s">
        <v>47</v>
      </c>
    </row>
    <row r="233" spans="1:20" ht="12.75">
      <c r="A233" s="27">
        <f>RANK(G233,$G$8:$G$663,0)</f>
        <v>225</v>
      </c>
      <c r="B233" s="28" t="s">
        <v>372</v>
      </c>
      <c r="C233" s="29" t="s">
        <v>61</v>
      </c>
      <c r="D233" s="29" t="s">
        <v>6</v>
      </c>
      <c r="E233" s="29" t="s">
        <v>371</v>
      </c>
      <c r="F233" s="29" t="s">
        <v>43</v>
      </c>
      <c r="G233" s="30">
        <v>2483</v>
      </c>
      <c r="H233" s="31">
        <f>G233-$G$7</f>
        <v>-491</v>
      </c>
      <c r="I233" s="32">
        <v>831</v>
      </c>
      <c r="J233" s="11">
        <f>RANK(I233,$I$8:$I$663,0)</f>
        <v>289</v>
      </c>
      <c r="K233" s="32">
        <v>754</v>
      </c>
      <c r="L233" s="11">
        <f>RANK(K233,$K$8:$K$663,0)</f>
        <v>286</v>
      </c>
      <c r="M233" s="32">
        <v>898</v>
      </c>
      <c r="N233" s="11">
        <f>RANK(M233,$M$8:$M$663,0)</f>
        <v>90</v>
      </c>
      <c r="O233" s="33"/>
      <c r="P233" s="33"/>
      <c r="Q233" s="33"/>
      <c r="R233" s="27">
        <f>MAX($AE$4-A233+1)</f>
        <v>171</v>
      </c>
      <c r="S233" s="27">
        <f>(2*$AO$3)-2*(A233-1)</f>
        <v>864</v>
      </c>
      <c r="T233" s="22" t="s">
        <v>47</v>
      </c>
    </row>
    <row r="234" spans="1:20" ht="12.75">
      <c r="A234" s="27">
        <f>RANK(G234,$G$8:$G$663,0)</f>
        <v>227</v>
      </c>
      <c r="B234" s="28" t="s">
        <v>373</v>
      </c>
      <c r="C234" s="29" t="s">
        <v>61</v>
      </c>
      <c r="D234" s="29" t="s">
        <v>7</v>
      </c>
      <c r="E234" s="29" t="s">
        <v>229</v>
      </c>
      <c r="F234" s="29" t="s">
        <v>43</v>
      </c>
      <c r="G234" s="30">
        <v>2482</v>
      </c>
      <c r="H234" s="31">
        <f>G234-$G$7</f>
        <v>-492</v>
      </c>
      <c r="I234" s="32">
        <v>869</v>
      </c>
      <c r="J234" s="11">
        <f>RANK(I234,$I$8:$I$663,0)</f>
        <v>215</v>
      </c>
      <c r="K234" s="32">
        <v>689</v>
      </c>
      <c r="L234" s="11">
        <f>RANK(K234,$K$8:$K$663,0)</f>
        <v>488</v>
      </c>
      <c r="M234" s="32">
        <v>924</v>
      </c>
      <c r="N234" s="11">
        <f>RANK(M234,$M$8:$M$663,0)</f>
        <v>48</v>
      </c>
      <c r="O234" s="33"/>
      <c r="P234" s="33"/>
      <c r="Q234" s="33"/>
      <c r="R234" s="27">
        <f>MAX($AE$4-A234+1)</f>
        <v>169</v>
      </c>
      <c r="S234" s="27">
        <f>(2*$AO$3)-2*(A234-1)</f>
        <v>860</v>
      </c>
      <c r="T234" s="22" t="s">
        <v>47</v>
      </c>
    </row>
    <row r="235" spans="1:20" ht="12.75">
      <c r="A235" s="27">
        <f>RANK(G235,$G$8:$G$663,0)</f>
        <v>228</v>
      </c>
      <c r="B235" s="23" t="s">
        <v>374</v>
      </c>
      <c r="C235" s="22" t="s">
        <v>61</v>
      </c>
      <c r="D235" s="22" t="s">
        <v>7</v>
      </c>
      <c r="E235" s="22" t="s">
        <v>375</v>
      </c>
      <c r="F235" s="22" t="s">
        <v>43</v>
      </c>
      <c r="G235" s="34">
        <v>2481</v>
      </c>
      <c r="H235" s="31">
        <f>G235-$G$7</f>
        <v>-493</v>
      </c>
      <c r="I235" s="35">
        <v>849</v>
      </c>
      <c r="J235" s="11">
        <f>RANK(I235,$I$8:$I$663,0)</f>
        <v>252</v>
      </c>
      <c r="K235" s="35">
        <v>747</v>
      </c>
      <c r="L235" s="11">
        <f>RANK(K235,$K$8:$K$663,0)</f>
        <v>301</v>
      </c>
      <c r="M235" s="35">
        <v>885</v>
      </c>
      <c r="N235" s="11">
        <f>RANK(M235,$M$8:$M$663,0)</f>
        <v>125</v>
      </c>
      <c r="O235" s="33"/>
      <c r="P235" s="33"/>
      <c r="Q235" s="33"/>
      <c r="R235" s="27">
        <f>MAX($AE$4-A235+1)</f>
        <v>168</v>
      </c>
      <c r="S235" s="27">
        <f>(2*$AO$3)-2*(A235-1)</f>
        <v>858</v>
      </c>
      <c r="T235" s="22" t="s">
        <v>66</v>
      </c>
    </row>
    <row r="236" spans="1:20" ht="12.75">
      <c r="A236" s="27">
        <f>RANK(G236,$G$8:$G$663,0)</f>
        <v>229</v>
      </c>
      <c r="B236" s="23" t="s">
        <v>376</v>
      </c>
      <c r="C236" s="22" t="s">
        <v>23</v>
      </c>
      <c r="D236" s="22" t="s">
        <v>10</v>
      </c>
      <c r="E236" s="22" t="s">
        <v>355</v>
      </c>
      <c r="F236" s="22" t="s">
        <v>43</v>
      </c>
      <c r="G236" s="34">
        <v>2480</v>
      </c>
      <c r="H236" s="31">
        <f>G236-$G$7</f>
        <v>-494</v>
      </c>
      <c r="I236" s="35">
        <v>838</v>
      </c>
      <c r="J236" s="11">
        <f>RANK(I236,$I$8:$I$663,0)</f>
        <v>274</v>
      </c>
      <c r="K236" s="35">
        <v>775</v>
      </c>
      <c r="L236" s="11">
        <f>RANK(K236,$K$8:$K$663,0)</f>
        <v>217</v>
      </c>
      <c r="M236" s="35">
        <v>867</v>
      </c>
      <c r="N236" s="11">
        <f>RANK(M236,$M$8:$M$663,0)</f>
        <v>191</v>
      </c>
      <c r="O236" s="33"/>
      <c r="P236" s="33"/>
      <c r="Q236" s="33"/>
      <c r="R236" s="27">
        <f>MAX($AE$4-A236+1)</f>
        <v>167</v>
      </c>
      <c r="S236" s="27">
        <f>(2*$AO$3)-2*(A236-1)</f>
        <v>856</v>
      </c>
      <c r="T236" s="22" t="s">
        <v>66</v>
      </c>
    </row>
    <row r="237" spans="1:20" ht="12.75">
      <c r="A237" s="27">
        <f>RANK(G237,$G$8:$G$663,0)</f>
        <v>230</v>
      </c>
      <c r="B237" s="28" t="s">
        <v>377</v>
      </c>
      <c r="C237" s="29" t="s">
        <v>61</v>
      </c>
      <c r="D237" s="29" t="s">
        <v>9</v>
      </c>
      <c r="E237" s="29" t="s">
        <v>378</v>
      </c>
      <c r="F237" s="29" t="s">
        <v>43</v>
      </c>
      <c r="G237" s="30">
        <v>2479</v>
      </c>
      <c r="H237" s="31">
        <f>G237-$G$7</f>
        <v>-495</v>
      </c>
      <c r="I237" s="32">
        <v>825</v>
      </c>
      <c r="J237" s="11">
        <f>RANK(I237,$I$8:$I$663,0)</f>
        <v>296</v>
      </c>
      <c r="K237" s="32">
        <v>845</v>
      </c>
      <c r="L237" s="11">
        <f>RANK(K237,$K$8:$K$663,0)</f>
        <v>83</v>
      </c>
      <c r="M237" s="32">
        <v>809</v>
      </c>
      <c r="N237" s="11">
        <f>RANK(M237,$M$8:$M$663,0)</f>
        <v>413</v>
      </c>
      <c r="O237" s="33"/>
      <c r="P237" s="33"/>
      <c r="Q237" s="33"/>
      <c r="R237" s="27">
        <f>MAX($AE$4-A237+1)</f>
        <v>166</v>
      </c>
      <c r="S237" s="27">
        <f>(2*$AO$3)-2*(A237-1)</f>
        <v>854</v>
      </c>
      <c r="T237" s="22" t="s">
        <v>73</v>
      </c>
    </row>
    <row r="238" spans="1:20" ht="12.75">
      <c r="A238" s="27">
        <f>RANK(G238,$G$8:$G$663,0)</f>
        <v>231</v>
      </c>
      <c r="B238" s="23" t="s">
        <v>379</v>
      </c>
      <c r="C238" s="22" t="s">
        <v>61</v>
      </c>
      <c r="D238" s="22" t="s">
        <v>7</v>
      </c>
      <c r="E238" s="22" t="s">
        <v>121</v>
      </c>
      <c r="F238" s="22" t="s">
        <v>43</v>
      </c>
      <c r="G238" s="34">
        <v>2478</v>
      </c>
      <c r="H238" s="31">
        <f>G238-$G$7</f>
        <v>-496</v>
      </c>
      <c r="I238" s="35">
        <v>846</v>
      </c>
      <c r="J238" s="11">
        <f>RANK(I238,$I$8:$I$663,0)</f>
        <v>254</v>
      </c>
      <c r="K238" s="35">
        <v>771</v>
      </c>
      <c r="L238" s="11">
        <f>RANK(K238,$K$8:$K$663,0)</f>
        <v>230</v>
      </c>
      <c r="M238" s="35">
        <v>861</v>
      </c>
      <c r="N238" s="11">
        <f>RANK(M238,$M$8:$M$663,0)</f>
        <v>214</v>
      </c>
      <c r="O238" s="33"/>
      <c r="P238" s="33"/>
      <c r="Q238" s="33"/>
      <c r="R238" s="27">
        <f>MAX($AE$4-A238+1)</f>
        <v>165</v>
      </c>
      <c r="S238" s="27">
        <f>(2*$AO$3)-2*(A238-1)</f>
        <v>852</v>
      </c>
      <c r="T238" s="22" t="s">
        <v>66</v>
      </c>
    </row>
    <row r="239" spans="1:20" ht="12.75">
      <c r="A239" s="27">
        <f>RANK(G239,$G$8:$G$663,0)</f>
        <v>232</v>
      </c>
      <c r="B239" s="28" t="s">
        <v>380</v>
      </c>
      <c r="C239" s="29" t="s">
        <v>23</v>
      </c>
      <c r="D239" s="29" t="s">
        <v>7</v>
      </c>
      <c r="E239" s="29" t="s">
        <v>136</v>
      </c>
      <c r="F239" s="29" t="s">
        <v>43</v>
      </c>
      <c r="G239" s="30">
        <v>2477</v>
      </c>
      <c r="H239" s="31">
        <f>G239-$G$7</f>
        <v>-497</v>
      </c>
      <c r="I239" s="32">
        <v>918</v>
      </c>
      <c r="J239" s="11">
        <f>RANK(I239,$I$8:$I$663,0)</f>
        <v>144</v>
      </c>
      <c r="K239" s="32">
        <v>700</v>
      </c>
      <c r="L239" s="11">
        <f>RANK(K239,$K$8:$K$663,0)</f>
        <v>456</v>
      </c>
      <c r="M239" s="32">
        <v>859</v>
      </c>
      <c r="N239" s="11">
        <f>RANK(M239,$M$8:$M$663,0)</f>
        <v>222</v>
      </c>
      <c r="O239" s="33"/>
      <c r="P239" s="33"/>
      <c r="Q239" s="33"/>
      <c r="R239" s="27">
        <f>MAX($AE$4-A239+1)</f>
        <v>164</v>
      </c>
      <c r="S239" s="27">
        <f>(2*$AO$3)-2*(A239-1)</f>
        <v>850</v>
      </c>
      <c r="T239" s="22" t="s">
        <v>73</v>
      </c>
    </row>
    <row r="240" spans="1:20" ht="12.75">
      <c r="A240" s="27">
        <f>RANK(G240,$G$8:$G$663,0)</f>
        <v>233</v>
      </c>
      <c r="B240" s="28" t="s">
        <v>381</v>
      </c>
      <c r="C240" s="29" t="s">
        <v>23</v>
      </c>
      <c r="D240" s="29" t="s">
        <v>7</v>
      </c>
      <c r="E240" s="29" t="s">
        <v>382</v>
      </c>
      <c r="F240" s="29" t="s">
        <v>43</v>
      </c>
      <c r="G240" s="30">
        <v>2473</v>
      </c>
      <c r="H240" s="31">
        <f>G240-$G$7</f>
        <v>-501</v>
      </c>
      <c r="I240" s="32">
        <v>889</v>
      </c>
      <c r="J240" s="11">
        <f>RANK(I240,$I$8:$I$663,0)</f>
        <v>183</v>
      </c>
      <c r="K240" s="32">
        <v>737</v>
      </c>
      <c r="L240" s="11">
        <f>RANK(K240,$K$8:$K$663,0)</f>
        <v>335</v>
      </c>
      <c r="M240" s="32">
        <v>847</v>
      </c>
      <c r="N240" s="11">
        <f>RANK(M240,$M$8:$M$663,0)</f>
        <v>268</v>
      </c>
      <c r="O240" s="33"/>
      <c r="P240" s="33"/>
      <c r="Q240" s="33"/>
      <c r="R240" s="27">
        <f>MAX($AE$4-A240+1)</f>
        <v>163</v>
      </c>
      <c r="S240" s="27">
        <f>(2*$AO$3)-2*(A240-1)</f>
        <v>848</v>
      </c>
      <c r="T240" s="22" t="s">
        <v>47</v>
      </c>
    </row>
    <row r="241" spans="1:20" ht="12.75">
      <c r="A241" s="27">
        <f>RANK(G241,$G$8:$G$663,0)</f>
        <v>234</v>
      </c>
      <c r="B241" s="23" t="s">
        <v>383</v>
      </c>
      <c r="C241" s="22" t="s">
        <v>113</v>
      </c>
      <c r="D241" s="22" t="s">
        <v>8</v>
      </c>
      <c r="E241" s="22" t="s">
        <v>366</v>
      </c>
      <c r="F241" s="22" t="s">
        <v>43</v>
      </c>
      <c r="G241" s="34">
        <v>2472</v>
      </c>
      <c r="H241" s="31">
        <f>G241-$G$7</f>
        <v>-502</v>
      </c>
      <c r="I241" s="35">
        <v>832</v>
      </c>
      <c r="J241" s="11">
        <f>RANK(I241,$I$8:$I$663,0)</f>
        <v>284</v>
      </c>
      <c r="K241" s="35">
        <v>798</v>
      </c>
      <c r="L241" s="11">
        <f>RANK(K241,$K$8:$K$663,0)</f>
        <v>168</v>
      </c>
      <c r="M241" s="35">
        <v>842</v>
      </c>
      <c r="N241" s="11">
        <f>RANK(M241,$M$8:$M$663,0)</f>
        <v>289</v>
      </c>
      <c r="O241" s="33"/>
      <c r="P241" s="33"/>
      <c r="Q241" s="33"/>
      <c r="R241" s="27">
        <f>MAX($AE$4-A241+1)</f>
        <v>162</v>
      </c>
      <c r="S241" s="27">
        <f>(2*$AO$3)-2*(A241-1)</f>
        <v>846</v>
      </c>
      <c r="T241" s="22" t="s">
        <v>66</v>
      </c>
    </row>
    <row r="242" spans="1:20" ht="12.75">
      <c r="A242" s="27">
        <f>RANK(G242,$G$8:$G$663,0)</f>
        <v>234</v>
      </c>
      <c r="B242" s="23" t="s">
        <v>384</v>
      </c>
      <c r="C242" s="22" t="s">
        <v>23</v>
      </c>
      <c r="D242" s="22" t="s">
        <v>16</v>
      </c>
      <c r="E242" s="22" t="s">
        <v>140</v>
      </c>
      <c r="F242" s="22" t="s">
        <v>43</v>
      </c>
      <c r="G242" s="34">
        <v>2472</v>
      </c>
      <c r="H242" s="31">
        <f>G242-$G$7</f>
        <v>-502</v>
      </c>
      <c r="I242" s="35">
        <v>868</v>
      </c>
      <c r="J242" s="11">
        <f>RANK(I242,$I$8:$I$663,0)</f>
        <v>217</v>
      </c>
      <c r="K242" s="35">
        <v>757</v>
      </c>
      <c r="L242" s="11">
        <f>RANK(K242,$K$8:$K$663,0)</f>
        <v>273</v>
      </c>
      <c r="M242" s="35">
        <v>847</v>
      </c>
      <c r="N242" s="11">
        <f>RANK(M242,$M$8:$M$663,0)</f>
        <v>268</v>
      </c>
      <c r="O242" s="33"/>
      <c r="P242" s="33"/>
      <c r="Q242" s="33"/>
      <c r="R242" s="27">
        <f>MAX($AE$4-A242+1)</f>
        <v>162</v>
      </c>
      <c r="S242" s="27">
        <f>(2*$AO$3)-2*(A242-1)</f>
        <v>846</v>
      </c>
      <c r="T242" s="22" t="s">
        <v>66</v>
      </c>
    </row>
    <row r="243" spans="1:20" ht="12.75">
      <c r="A243" s="27">
        <f>RANK(G243,$G$8:$G$663,0)</f>
        <v>236</v>
      </c>
      <c r="B243" s="28" t="s">
        <v>385</v>
      </c>
      <c r="C243" s="29" t="s">
        <v>23</v>
      </c>
      <c r="D243" s="29" t="s">
        <v>8</v>
      </c>
      <c r="E243" s="29" t="s">
        <v>75</v>
      </c>
      <c r="F243" s="29" t="s">
        <v>43</v>
      </c>
      <c r="G243" s="30">
        <v>2471</v>
      </c>
      <c r="H243" s="31">
        <f>G243-$G$7</f>
        <v>-503</v>
      </c>
      <c r="I243" s="32">
        <v>837</v>
      </c>
      <c r="J243" s="11">
        <f>RANK(I243,$I$8:$I$663,0)</f>
        <v>276</v>
      </c>
      <c r="K243" s="32">
        <v>737</v>
      </c>
      <c r="L243" s="11">
        <f>RANK(K243,$K$8:$K$663,0)</f>
        <v>335</v>
      </c>
      <c r="M243" s="32">
        <v>897</v>
      </c>
      <c r="N243" s="11">
        <f>RANK(M243,$M$8:$M$663,0)</f>
        <v>92</v>
      </c>
      <c r="O243" s="33"/>
      <c r="P243" s="33"/>
      <c r="Q243" s="33"/>
      <c r="R243" s="27">
        <f>MAX($AE$4-A243+1)</f>
        <v>160</v>
      </c>
      <c r="S243" s="27">
        <f>(2*$AO$3)-2*(A243-1)</f>
        <v>842</v>
      </c>
      <c r="T243" s="22" t="s">
        <v>44</v>
      </c>
    </row>
    <row r="244" spans="1:20" ht="12.75">
      <c r="A244" s="27">
        <f>RANK(G244,$G$8:$G$663,0)</f>
        <v>236</v>
      </c>
      <c r="B244" s="28" t="s">
        <v>386</v>
      </c>
      <c r="C244" s="29" t="s">
        <v>113</v>
      </c>
      <c r="D244" s="29" t="s">
        <v>7</v>
      </c>
      <c r="E244" s="29" t="s">
        <v>146</v>
      </c>
      <c r="F244" s="29" t="s">
        <v>43</v>
      </c>
      <c r="G244" s="30">
        <v>2471</v>
      </c>
      <c r="H244" s="31">
        <f>G244-$G$7</f>
        <v>-503</v>
      </c>
      <c r="I244" s="32">
        <v>900</v>
      </c>
      <c r="J244" s="11">
        <f>RANK(I244,$I$8:$I$663,0)</f>
        <v>164</v>
      </c>
      <c r="K244" s="32">
        <v>702</v>
      </c>
      <c r="L244" s="11">
        <f>RANK(K244,$K$8:$K$663,0)</f>
        <v>446</v>
      </c>
      <c r="M244" s="32">
        <v>869</v>
      </c>
      <c r="N244" s="11">
        <f>RANK(M244,$M$8:$M$663,0)</f>
        <v>181</v>
      </c>
      <c r="O244" s="33"/>
      <c r="P244" s="33"/>
      <c r="Q244" s="33"/>
      <c r="R244" s="27">
        <f>MAX($AE$4-A244+1)</f>
        <v>160</v>
      </c>
      <c r="S244" s="27">
        <f>(2*$AO$3)-2*(A244-1)</f>
        <v>842</v>
      </c>
      <c r="T244" s="22" t="s">
        <v>73</v>
      </c>
    </row>
    <row r="245" spans="1:20" ht="12.75">
      <c r="A245" s="27">
        <f>RANK(G245,$G$8:$G$663,0)</f>
        <v>238</v>
      </c>
      <c r="B245" s="28" t="s">
        <v>387</v>
      </c>
      <c r="C245" s="29" t="s">
        <v>113</v>
      </c>
      <c r="D245" s="29" t="s">
        <v>7</v>
      </c>
      <c r="E245" s="29" t="s">
        <v>388</v>
      </c>
      <c r="F245" s="29" t="s">
        <v>43</v>
      </c>
      <c r="G245" s="30">
        <v>2470</v>
      </c>
      <c r="H245" s="31">
        <f>G245-$G$7</f>
        <v>-504</v>
      </c>
      <c r="I245" s="32">
        <v>887</v>
      </c>
      <c r="J245" s="11">
        <f>RANK(I245,$I$8:$I$663,0)</f>
        <v>192</v>
      </c>
      <c r="K245" s="32">
        <v>706</v>
      </c>
      <c r="L245" s="11">
        <f>RANK(K245,$K$8:$K$663,0)</f>
        <v>429</v>
      </c>
      <c r="M245" s="32">
        <v>877</v>
      </c>
      <c r="N245" s="11">
        <f>RANK(M245,$M$8:$M$663,0)</f>
        <v>154</v>
      </c>
      <c r="O245" s="33"/>
      <c r="P245" s="33"/>
      <c r="Q245" s="33"/>
      <c r="R245" s="27">
        <f>MAX($AE$4-A245+1)</f>
        <v>158</v>
      </c>
      <c r="S245" s="27">
        <f>(2*$AO$3)-2*(A245-1)</f>
        <v>838</v>
      </c>
      <c r="T245" s="22" t="s">
        <v>47</v>
      </c>
    </row>
    <row r="246" spans="1:20" ht="12.75">
      <c r="A246" s="27">
        <f>RANK(G246,$G$8:$G$663,0)</f>
        <v>239</v>
      </c>
      <c r="B246" s="28" t="s">
        <v>389</v>
      </c>
      <c r="C246" s="29" t="s">
        <v>61</v>
      </c>
      <c r="D246" s="29" t="s">
        <v>8</v>
      </c>
      <c r="E246" s="29" t="s">
        <v>123</v>
      </c>
      <c r="F246" s="29" t="s">
        <v>43</v>
      </c>
      <c r="G246" s="30">
        <v>2469</v>
      </c>
      <c r="H246" s="31">
        <f>G246-$G$7</f>
        <v>-505</v>
      </c>
      <c r="I246" s="32">
        <v>841</v>
      </c>
      <c r="J246" s="11">
        <f>RANK(I246,$I$8:$I$663,0)</f>
        <v>266</v>
      </c>
      <c r="K246" s="32">
        <v>763</v>
      </c>
      <c r="L246" s="11">
        <f>RANK(K246,$K$8:$K$663,0)</f>
        <v>256</v>
      </c>
      <c r="M246" s="32">
        <v>865</v>
      </c>
      <c r="N246" s="11">
        <f>RANK(M246,$M$8:$M$663,0)</f>
        <v>199</v>
      </c>
      <c r="O246" s="33"/>
      <c r="P246" s="33"/>
      <c r="Q246" s="33"/>
      <c r="R246" s="27">
        <f>MAX($AE$4-A246+1)</f>
        <v>157</v>
      </c>
      <c r="S246" s="27">
        <f>(2*$AO$3)-2*(A246-1)</f>
        <v>836</v>
      </c>
      <c r="T246" s="22" t="s">
        <v>44</v>
      </c>
    </row>
    <row r="247" spans="1:20" ht="12.75">
      <c r="A247" s="27">
        <f>RANK(G247,$G$8:$G$663,0)</f>
        <v>240</v>
      </c>
      <c r="B247" s="28" t="s">
        <v>390</v>
      </c>
      <c r="C247" s="29" t="s">
        <v>113</v>
      </c>
      <c r="D247" s="29" t="s">
        <v>7</v>
      </c>
      <c r="E247" s="29" t="s">
        <v>214</v>
      </c>
      <c r="F247" s="29" t="s">
        <v>43</v>
      </c>
      <c r="G247" s="30">
        <v>2468</v>
      </c>
      <c r="H247" s="31">
        <f>G247-$G$7</f>
        <v>-506</v>
      </c>
      <c r="I247" s="32">
        <v>807</v>
      </c>
      <c r="J247" s="11">
        <f>RANK(I247,$I$8:$I$663,0)</f>
        <v>329</v>
      </c>
      <c r="K247" s="32">
        <v>779</v>
      </c>
      <c r="L247" s="11">
        <f>RANK(K247,$K$8:$K$663,0)</f>
        <v>206</v>
      </c>
      <c r="M247" s="32">
        <v>882</v>
      </c>
      <c r="N247" s="11">
        <f>RANK(M247,$M$8:$M$663,0)</f>
        <v>134</v>
      </c>
      <c r="O247" s="33"/>
      <c r="P247" s="33"/>
      <c r="Q247" s="33"/>
      <c r="R247" s="27">
        <f>MAX($AE$4-A247+1)</f>
        <v>156</v>
      </c>
      <c r="S247" s="27">
        <f>(2*$AO$3)-2*(A247-1)</f>
        <v>834</v>
      </c>
      <c r="T247" s="22" t="s">
        <v>73</v>
      </c>
    </row>
    <row r="248" spans="1:20" ht="12.75">
      <c r="A248" s="27">
        <f>RANK(G248,$G$8:$G$663,0)</f>
        <v>241</v>
      </c>
      <c r="B248" s="28" t="s">
        <v>391</v>
      </c>
      <c r="C248" s="29" t="s">
        <v>23</v>
      </c>
      <c r="D248" s="29" t="s">
        <v>7</v>
      </c>
      <c r="E248" s="29" t="s">
        <v>198</v>
      </c>
      <c r="F248" s="29" t="s">
        <v>43</v>
      </c>
      <c r="G248" s="30">
        <v>2466</v>
      </c>
      <c r="H248" s="31">
        <f>G248-$G$7</f>
        <v>-508</v>
      </c>
      <c r="I248" s="32">
        <v>849</v>
      </c>
      <c r="J248" s="11">
        <f>RANK(I248,$I$8:$I$663,0)</f>
        <v>252</v>
      </c>
      <c r="K248" s="32">
        <v>784</v>
      </c>
      <c r="L248" s="11">
        <f>RANK(K248,$K$8:$K$663,0)</f>
        <v>199</v>
      </c>
      <c r="M248" s="32">
        <v>833</v>
      </c>
      <c r="N248" s="11">
        <f>RANK(M248,$M$8:$M$663,0)</f>
        <v>320</v>
      </c>
      <c r="O248" s="33"/>
      <c r="P248" s="33"/>
      <c r="Q248" s="33"/>
      <c r="R248" s="27">
        <f>MAX($AE$4-A248+1)</f>
        <v>155</v>
      </c>
      <c r="S248" s="27">
        <f>(2*$AO$3)-2*(A248-1)</f>
        <v>832</v>
      </c>
      <c r="T248" s="22" t="s">
        <v>47</v>
      </c>
    </row>
    <row r="249" spans="1:20" ht="12.75">
      <c r="A249" s="27">
        <f>RANK(G249,$G$8:$G$663,0)</f>
        <v>242</v>
      </c>
      <c r="B249" s="23" t="s">
        <v>392</v>
      </c>
      <c r="C249" s="22" t="s">
        <v>23</v>
      </c>
      <c r="D249" s="22" t="s">
        <v>10</v>
      </c>
      <c r="E249" s="22" t="s">
        <v>140</v>
      </c>
      <c r="F249" s="22" t="s">
        <v>43</v>
      </c>
      <c r="G249" s="34">
        <v>2465</v>
      </c>
      <c r="H249" s="31">
        <f>G249-$G$7</f>
        <v>-509</v>
      </c>
      <c r="I249" s="35">
        <v>846</v>
      </c>
      <c r="J249" s="11">
        <f>RANK(I249,$I$8:$I$663,0)</f>
        <v>254</v>
      </c>
      <c r="K249" s="35">
        <v>792</v>
      </c>
      <c r="L249" s="11">
        <f>RANK(K249,$K$8:$K$663,0)</f>
        <v>183</v>
      </c>
      <c r="M249" s="35">
        <v>827</v>
      </c>
      <c r="N249" s="11">
        <f>RANK(M249,$M$8:$M$663,0)</f>
        <v>346</v>
      </c>
      <c r="O249" s="33"/>
      <c r="P249" s="33"/>
      <c r="Q249" s="33"/>
      <c r="R249" s="27">
        <f>MAX($AE$4-A249+1)</f>
        <v>154</v>
      </c>
      <c r="S249" s="27">
        <f>(2*$AO$3)-2*(A249-1)</f>
        <v>830</v>
      </c>
      <c r="T249" s="22" t="s">
        <v>66</v>
      </c>
    </row>
    <row r="250" spans="1:20" ht="12.75">
      <c r="A250" s="27">
        <f>RANK(G250,$G$8:$G$663,0)</f>
        <v>242</v>
      </c>
      <c r="B250" s="28" t="s">
        <v>393</v>
      </c>
      <c r="C250" s="29" t="s">
        <v>23</v>
      </c>
      <c r="D250" s="29" t="s">
        <v>9</v>
      </c>
      <c r="E250" s="29" t="s">
        <v>75</v>
      </c>
      <c r="F250" s="29" t="s">
        <v>43</v>
      </c>
      <c r="G250" s="30">
        <v>2465</v>
      </c>
      <c r="H250" s="31">
        <f>G250-$G$7</f>
        <v>-509</v>
      </c>
      <c r="I250" s="32">
        <v>883</v>
      </c>
      <c r="J250" s="11">
        <f>RANK(I250,$I$8:$I$663,0)</f>
        <v>199</v>
      </c>
      <c r="K250" s="32">
        <v>755</v>
      </c>
      <c r="L250" s="11">
        <f>RANK(K250,$K$8:$K$663,0)</f>
        <v>282</v>
      </c>
      <c r="M250" s="32">
        <v>827</v>
      </c>
      <c r="N250" s="11">
        <f>RANK(M250,$M$8:$M$663,0)</f>
        <v>346</v>
      </c>
      <c r="O250" s="33"/>
      <c r="P250" s="33"/>
      <c r="Q250" s="33"/>
      <c r="R250" s="27">
        <f>MAX($AE$4-A250+1)</f>
        <v>154</v>
      </c>
      <c r="S250" s="27">
        <f>(2*$AO$3)-2*(A250-1)</f>
        <v>830</v>
      </c>
      <c r="T250" s="22" t="s">
        <v>44</v>
      </c>
    </row>
    <row r="251" spans="1:20" ht="12.75">
      <c r="A251" s="27">
        <f>RANK(G251,$G$8:$G$663,0)</f>
        <v>244</v>
      </c>
      <c r="B251" s="28" t="s">
        <v>394</v>
      </c>
      <c r="C251" s="29" t="s">
        <v>113</v>
      </c>
      <c r="D251" s="29" t="s">
        <v>7</v>
      </c>
      <c r="E251" s="29" t="s">
        <v>395</v>
      </c>
      <c r="F251" s="29" t="s">
        <v>43</v>
      </c>
      <c r="G251" s="30">
        <v>2463</v>
      </c>
      <c r="H251" s="31">
        <f>G251-$G$7</f>
        <v>-511</v>
      </c>
      <c r="I251" s="32">
        <v>857</v>
      </c>
      <c r="J251" s="11">
        <f>RANK(I251,$I$8:$I$663,0)</f>
        <v>238</v>
      </c>
      <c r="K251" s="32">
        <v>735</v>
      </c>
      <c r="L251" s="11">
        <f>RANK(K251,$K$8:$K$663,0)</f>
        <v>338</v>
      </c>
      <c r="M251" s="32">
        <v>871</v>
      </c>
      <c r="N251" s="11">
        <f>RANK(M251,$M$8:$M$663,0)</f>
        <v>173</v>
      </c>
      <c r="O251" s="33"/>
      <c r="P251" s="33"/>
      <c r="Q251" s="33"/>
      <c r="R251" s="27">
        <f>MAX($AE$4-A251+1)</f>
        <v>152</v>
      </c>
      <c r="S251" s="27">
        <f>(2*$AO$3)-2*(A251-1)</f>
        <v>826</v>
      </c>
      <c r="T251" s="22" t="s">
        <v>73</v>
      </c>
    </row>
    <row r="252" spans="1:20" ht="12.75">
      <c r="A252" s="27">
        <f>RANK(G252,$G$8:$G$663,0)</f>
        <v>245</v>
      </c>
      <c r="B252" s="28" t="s">
        <v>396</v>
      </c>
      <c r="C252" s="29" t="s">
        <v>113</v>
      </c>
      <c r="D252" s="29" t="s">
        <v>8</v>
      </c>
      <c r="E252" s="29" t="s">
        <v>359</v>
      </c>
      <c r="F252" s="29" t="s">
        <v>43</v>
      </c>
      <c r="G252" s="30">
        <v>2461</v>
      </c>
      <c r="H252" s="31">
        <f>G252-$G$7</f>
        <v>-513</v>
      </c>
      <c r="I252" s="32">
        <v>876</v>
      </c>
      <c r="J252" s="11">
        <f>RANK(I252,$I$8:$I$663,0)</f>
        <v>209</v>
      </c>
      <c r="K252" s="32">
        <v>688</v>
      </c>
      <c r="L252" s="11">
        <f>RANK(K252,$K$8:$K$663,0)</f>
        <v>495</v>
      </c>
      <c r="M252" s="32">
        <v>897</v>
      </c>
      <c r="N252" s="11">
        <f>RANK(M252,$M$8:$M$663,0)</f>
        <v>92</v>
      </c>
      <c r="O252" s="33"/>
      <c r="P252" s="33"/>
      <c r="Q252" s="33"/>
      <c r="R252" s="27">
        <f>MAX($AE$4-A252+1)</f>
        <v>151</v>
      </c>
      <c r="S252" s="27">
        <f>(2*$AO$3)-2*(A252-1)</f>
        <v>824</v>
      </c>
      <c r="T252" s="22" t="s">
        <v>47</v>
      </c>
    </row>
    <row r="253" spans="1:20" ht="12.75">
      <c r="A253" s="27">
        <f>RANK(G253,$G$8:$G$663,0)</f>
        <v>246</v>
      </c>
      <c r="B253" s="23" t="s">
        <v>397</v>
      </c>
      <c r="C253" s="22" t="s">
        <v>113</v>
      </c>
      <c r="D253" s="22" t="s">
        <v>8</v>
      </c>
      <c r="E253" s="22" t="s">
        <v>186</v>
      </c>
      <c r="F253" s="22" t="s">
        <v>43</v>
      </c>
      <c r="G253" s="34">
        <v>2457</v>
      </c>
      <c r="H253" s="31">
        <f>G253-$G$7</f>
        <v>-517</v>
      </c>
      <c r="I253" s="35">
        <v>800</v>
      </c>
      <c r="J253" s="11">
        <f>RANK(I253,$I$8:$I$663,0)</f>
        <v>347</v>
      </c>
      <c r="K253" s="35">
        <v>793</v>
      </c>
      <c r="L253" s="11">
        <f>RANK(K253,$K$8:$K$663,0)</f>
        <v>179</v>
      </c>
      <c r="M253" s="35">
        <v>864</v>
      </c>
      <c r="N253" s="11">
        <f>RANK(M253,$M$8:$M$663,0)</f>
        <v>206</v>
      </c>
      <c r="O253" s="33"/>
      <c r="P253" s="33"/>
      <c r="Q253" s="33"/>
      <c r="R253" s="27">
        <f>MAX($AE$4-A253+1)</f>
        <v>150</v>
      </c>
      <c r="S253" s="27">
        <f>(2*$AO$3)-2*(A253-1)</f>
        <v>822</v>
      </c>
      <c r="T253" s="22" t="s">
        <v>66</v>
      </c>
    </row>
    <row r="254" spans="1:20" ht="12.75">
      <c r="A254" s="27">
        <f>RANK(G254,$G$8:$G$663,0)</f>
        <v>247</v>
      </c>
      <c r="B254" s="28" t="s">
        <v>398</v>
      </c>
      <c r="C254" s="29" t="s">
        <v>23</v>
      </c>
      <c r="D254" s="29" t="s">
        <v>8</v>
      </c>
      <c r="E254" s="29" t="s">
        <v>57</v>
      </c>
      <c r="F254" s="29" t="s">
        <v>43</v>
      </c>
      <c r="G254" s="30">
        <v>2456</v>
      </c>
      <c r="H254" s="31">
        <f>G254-$G$7</f>
        <v>-518</v>
      </c>
      <c r="I254" s="32">
        <v>850</v>
      </c>
      <c r="J254" s="11">
        <f>RANK(I254,$I$8:$I$663,0)</f>
        <v>250</v>
      </c>
      <c r="K254" s="32">
        <v>720</v>
      </c>
      <c r="L254" s="11">
        <f>RANK(K254,$K$8:$K$663,0)</f>
        <v>387</v>
      </c>
      <c r="M254" s="32">
        <v>886</v>
      </c>
      <c r="N254" s="11">
        <f>RANK(M254,$M$8:$M$663,0)</f>
        <v>119</v>
      </c>
      <c r="O254" s="33"/>
      <c r="P254" s="33"/>
      <c r="Q254" s="33"/>
      <c r="R254" s="27">
        <f>MAX($AE$4-A254+1)</f>
        <v>149</v>
      </c>
      <c r="S254" s="27">
        <f>(2*$AO$3)-2*(A254-1)</f>
        <v>820</v>
      </c>
      <c r="T254" s="22" t="s">
        <v>47</v>
      </c>
    </row>
    <row r="255" spans="1:20" ht="12.75">
      <c r="A255" s="27">
        <f>RANK(G255,$G$8:$G$663,0)</f>
        <v>248</v>
      </c>
      <c r="B255" s="28" t="s">
        <v>399</v>
      </c>
      <c r="C255" s="29" t="s">
        <v>23</v>
      </c>
      <c r="D255" s="29" t="s">
        <v>8</v>
      </c>
      <c r="E255" s="29" t="s">
        <v>104</v>
      </c>
      <c r="F255" s="29" t="s">
        <v>43</v>
      </c>
      <c r="G255" s="30">
        <v>2455</v>
      </c>
      <c r="H255" s="31">
        <f>G255-$G$7</f>
        <v>-519</v>
      </c>
      <c r="I255" s="32">
        <v>807</v>
      </c>
      <c r="J255" s="11">
        <f>RANK(I255,$I$8:$I$663,0)</f>
        <v>329</v>
      </c>
      <c r="K255" s="32">
        <v>794</v>
      </c>
      <c r="L255" s="11">
        <f>RANK(K255,$K$8:$K$663,0)</f>
        <v>176</v>
      </c>
      <c r="M255" s="32">
        <v>854</v>
      </c>
      <c r="N255" s="11">
        <f>RANK(M255,$M$8:$M$663,0)</f>
        <v>238</v>
      </c>
      <c r="O255" s="33"/>
      <c r="P255" s="33"/>
      <c r="Q255" s="33"/>
      <c r="R255" s="27">
        <f>MAX($AE$4-A255+1)</f>
        <v>148</v>
      </c>
      <c r="S255" s="27">
        <f>(2*$AO$3)-2*(A255-1)</f>
        <v>818</v>
      </c>
      <c r="T255" s="22" t="s">
        <v>73</v>
      </c>
    </row>
    <row r="256" spans="1:20" ht="12.75">
      <c r="A256" s="27">
        <f>RANK(G256,$G$8:$G$663,0)</f>
        <v>249</v>
      </c>
      <c r="B256" s="28" t="s">
        <v>400</v>
      </c>
      <c r="C256" s="29" t="s">
        <v>61</v>
      </c>
      <c r="D256" s="29" t="s">
        <v>7</v>
      </c>
      <c r="E256" s="29" t="s">
        <v>225</v>
      </c>
      <c r="F256" s="29" t="s">
        <v>43</v>
      </c>
      <c r="G256" s="30">
        <v>2454</v>
      </c>
      <c r="H256" s="31">
        <f>G256-$G$7</f>
        <v>-520</v>
      </c>
      <c r="I256" s="32">
        <v>835</v>
      </c>
      <c r="J256" s="11">
        <f>RANK(I256,$I$8:$I$663,0)</f>
        <v>279</v>
      </c>
      <c r="K256" s="32">
        <v>775</v>
      </c>
      <c r="L256" s="11">
        <f>RANK(K256,$K$8:$K$663,0)</f>
        <v>217</v>
      </c>
      <c r="M256" s="32">
        <v>844</v>
      </c>
      <c r="N256" s="11">
        <f>RANK(M256,$M$8:$M$663,0)</f>
        <v>281</v>
      </c>
      <c r="O256" s="33"/>
      <c r="P256" s="33"/>
      <c r="Q256" s="33"/>
      <c r="R256" s="27">
        <f>MAX($AE$4-A256+1)</f>
        <v>147</v>
      </c>
      <c r="S256" s="27">
        <f>(2*$AO$3)-2*(A256-1)</f>
        <v>816</v>
      </c>
      <c r="T256" s="22" t="s">
        <v>44</v>
      </c>
    </row>
    <row r="257" spans="1:20" ht="12.75">
      <c r="A257" s="27">
        <f>RANK(G257,$G$8:$G$663,0)</f>
        <v>249</v>
      </c>
      <c r="B257" s="28" t="s">
        <v>401</v>
      </c>
      <c r="C257" s="29" t="s">
        <v>23</v>
      </c>
      <c r="D257" s="29" t="s">
        <v>8</v>
      </c>
      <c r="E257" s="29" t="s">
        <v>402</v>
      </c>
      <c r="F257" s="29" t="s">
        <v>43</v>
      </c>
      <c r="G257" s="30">
        <v>2454</v>
      </c>
      <c r="H257" s="31">
        <f>G257-$G$7</f>
        <v>-520</v>
      </c>
      <c r="I257" s="32">
        <v>825</v>
      </c>
      <c r="J257" s="11">
        <f>RANK(I257,$I$8:$I$663,0)</f>
        <v>296</v>
      </c>
      <c r="K257" s="32">
        <v>760</v>
      </c>
      <c r="L257" s="11">
        <f>RANK(K257,$K$8:$K$663,0)</f>
        <v>265</v>
      </c>
      <c r="M257" s="32">
        <v>869</v>
      </c>
      <c r="N257" s="11">
        <f>RANK(M257,$M$8:$M$663,0)</f>
        <v>181</v>
      </c>
      <c r="O257" s="33"/>
      <c r="P257" s="33"/>
      <c r="Q257" s="33"/>
      <c r="R257" s="27">
        <f>MAX($AE$4-A257+1)</f>
        <v>147</v>
      </c>
      <c r="S257" s="27">
        <f>(2*$AO$3)-2*(A257-1)</f>
        <v>816</v>
      </c>
      <c r="T257" s="22" t="s">
        <v>47</v>
      </c>
    </row>
    <row r="258" spans="1:20" ht="12.75">
      <c r="A258" s="27">
        <f>RANK(G258,$G$8:$G$663,0)</f>
        <v>251</v>
      </c>
      <c r="B258" s="28" t="s">
        <v>403</v>
      </c>
      <c r="C258" s="29" t="s">
        <v>113</v>
      </c>
      <c r="D258" s="29" t="s">
        <v>10</v>
      </c>
      <c r="E258" s="29" t="s">
        <v>214</v>
      </c>
      <c r="F258" s="29" t="s">
        <v>43</v>
      </c>
      <c r="G258" s="30">
        <v>2453</v>
      </c>
      <c r="H258" s="31">
        <f>G258-$G$7</f>
        <v>-521</v>
      </c>
      <c r="I258" s="32">
        <v>869</v>
      </c>
      <c r="J258" s="11">
        <f>RANK(I258,$I$8:$I$663,0)</f>
        <v>215</v>
      </c>
      <c r="K258" s="32">
        <v>760</v>
      </c>
      <c r="L258" s="11">
        <f>RANK(K258,$K$8:$K$663,0)</f>
        <v>265</v>
      </c>
      <c r="M258" s="32">
        <v>824</v>
      </c>
      <c r="N258" s="11">
        <f>RANK(M258,$M$8:$M$663,0)</f>
        <v>358</v>
      </c>
      <c r="O258" s="33"/>
      <c r="P258" s="33"/>
      <c r="Q258" s="33"/>
      <c r="R258" s="27">
        <f>MAX($AE$4-A258+1)</f>
        <v>145</v>
      </c>
      <c r="S258" s="27">
        <f>(2*$AO$3)-2*(A258-1)</f>
        <v>812</v>
      </c>
      <c r="T258" s="22" t="s">
        <v>73</v>
      </c>
    </row>
    <row r="259" spans="1:20" ht="12.75">
      <c r="A259" s="27">
        <f>RANK(G259,$G$8:$G$663,0)</f>
        <v>251</v>
      </c>
      <c r="B259" s="28" t="s">
        <v>404</v>
      </c>
      <c r="C259" s="29" t="s">
        <v>61</v>
      </c>
      <c r="D259" s="29" t="s">
        <v>9</v>
      </c>
      <c r="E259" s="29" t="s">
        <v>405</v>
      </c>
      <c r="F259" s="29" t="s">
        <v>43</v>
      </c>
      <c r="G259" s="30">
        <v>2453</v>
      </c>
      <c r="H259" s="31">
        <f>G259-$G$7</f>
        <v>-521</v>
      </c>
      <c r="I259" s="32">
        <v>892</v>
      </c>
      <c r="J259" s="11">
        <f>RANK(I259,$I$8:$I$663,0)</f>
        <v>174</v>
      </c>
      <c r="K259" s="32">
        <v>704</v>
      </c>
      <c r="L259" s="11">
        <f>RANK(K259,$K$8:$K$663,0)</f>
        <v>438</v>
      </c>
      <c r="M259" s="32">
        <v>857</v>
      </c>
      <c r="N259" s="11">
        <f>RANK(M259,$M$8:$M$663,0)</f>
        <v>231</v>
      </c>
      <c r="O259" s="33"/>
      <c r="P259" s="33"/>
      <c r="Q259" s="33"/>
      <c r="R259" s="27">
        <f>MAX($AE$4-A259+1)</f>
        <v>145</v>
      </c>
      <c r="S259" s="27">
        <f>(2*$AO$3)-2*(A259-1)</f>
        <v>812</v>
      </c>
      <c r="T259" s="22" t="s">
        <v>47</v>
      </c>
    </row>
    <row r="260" spans="1:20" ht="12.75">
      <c r="A260" s="27">
        <f>RANK(G260,$G$8:$G$663,0)</f>
        <v>253</v>
      </c>
      <c r="B260" s="28" t="s">
        <v>406</v>
      </c>
      <c r="C260" s="29" t="s">
        <v>113</v>
      </c>
      <c r="D260" s="29" t="s">
        <v>7</v>
      </c>
      <c r="E260" s="29" t="s">
        <v>407</v>
      </c>
      <c r="F260" s="29" t="s">
        <v>43</v>
      </c>
      <c r="G260" s="30">
        <v>2452</v>
      </c>
      <c r="H260" s="31">
        <f>G260-$G$7</f>
        <v>-522</v>
      </c>
      <c r="I260" s="32">
        <v>832</v>
      </c>
      <c r="J260" s="11">
        <f>RANK(I260,$I$8:$I$663,0)</f>
        <v>284</v>
      </c>
      <c r="K260" s="32">
        <v>765</v>
      </c>
      <c r="L260" s="11">
        <f>RANK(K260,$K$8:$K$663,0)</f>
        <v>245</v>
      </c>
      <c r="M260" s="32">
        <v>855</v>
      </c>
      <c r="N260" s="11">
        <f>RANK(M260,$M$8:$M$663,0)</f>
        <v>234</v>
      </c>
      <c r="O260" s="33"/>
      <c r="P260" s="33"/>
      <c r="Q260" s="33"/>
      <c r="R260" s="27">
        <f>MAX($AE$4-A260+1)</f>
        <v>143</v>
      </c>
      <c r="S260" s="27">
        <f>(2*$AO$3)-2*(A260-1)</f>
        <v>808</v>
      </c>
      <c r="T260" s="22" t="s">
        <v>47</v>
      </c>
    </row>
    <row r="261" spans="1:20" ht="12.75">
      <c r="A261" s="27">
        <f>RANK(G261,$G$8:$G$663,0)</f>
        <v>254</v>
      </c>
      <c r="B261" s="28" t="s">
        <v>408</v>
      </c>
      <c r="C261" s="29" t="s">
        <v>23</v>
      </c>
      <c r="D261" s="29" t="s">
        <v>10</v>
      </c>
      <c r="E261" s="29" t="s">
        <v>101</v>
      </c>
      <c r="F261" s="29" t="s">
        <v>43</v>
      </c>
      <c r="G261" s="30">
        <v>2451</v>
      </c>
      <c r="H261" s="31">
        <f>G261-$G$7</f>
        <v>-523</v>
      </c>
      <c r="I261" s="32">
        <v>767</v>
      </c>
      <c r="J261" s="11">
        <f>RANK(I261,$I$8:$I$663,0)</f>
        <v>402</v>
      </c>
      <c r="K261" s="32">
        <v>851</v>
      </c>
      <c r="L261" s="11">
        <f>RANK(K261,$K$8:$K$663,0)</f>
        <v>76</v>
      </c>
      <c r="M261" s="32">
        <v>833</v>
      </c>
      <c r="N261" s="11">
        <f>RANK(M261,$M$8:$M$663,0)</f>
        <v>320</v>
      </c>
      <c r="O261" s="33"/>
      <c r="P261" s="33"/>
      <c r="Q261" s="33"/>
      <c r="R261" s="27">
        <f>MAX($AE$4-A261+1)</f>
        <v>142</v>
      </c>
      <c r="S261" s="27">
        <f>(2*$AO$3)-2*(A261-1)</f>
        <v>806</v>
      </c>
      <c r="T261" s="22" t="s">
        <v>73</v>
      </c>
    </row>
    <row r="262" spans="1:20" ht="12.75">
      <c r="A262" s="27">
        <f>RANK(G262,$G$8:$G$663,0)</f>
        <v>255</v>
      </c>
      <c r="B262" s="28" t="s">
        <v>409</v>
      </c>
      <c r="C262" s="29" t="s">
        <v>23</v>
      </c>
      <c r="D262" s="29" t="s">
        <v>7</v>
      </c>
      <c r="E262" s="29" t="s">
        <v>336</v>
      </c>
      <c r="F262" s="29" t="s">
        <v>43</v>
      </c>
      <c r="G262" s="30">
        <v>2449</v>
      </c>
      <c r="H262" s="31">
        <f>G262-$G$7</f>
        <v>-525</v>
      </c>
      <c r="I262" s="32">
        <v>827</v>
      </c>
      <c r="J262" s="11">
        <f>RANK(I262,$I$8:$I$663,0)</f>
        <v>293</v>
      </c>
      <c r="K262" s="32">
        <v>774</v>
      </c>
      <c r="L262" s="11">
        <f>RANK(K262,$K$8:$K$663,0)</f>
        <v>223</v>
      </c>
      <c r="M262" s="32">
        <v>848</v>
      </c>
      <c r="N262" s="11">
        <f>RANK(M262,$M$8:$M$663,0)</f>
        <v>261</v>
      </c>
      <c r="O262" s="33"/>
      <c r="P262" s="33"/>
      <c r="Q262" s="33"/>
      <c r="R262" s="27">
        <f>MAX($AE$4-A262+1)</f>
        <v>141</v>
      </c>
      <c r="S262" s="27">
        <f>(2*$AO$3)-2*(A262-1)</f>
        <v>804</v>
      </c>
      <c r="T262" s="22" t="s">
        <v>44</v>
      </c>
    </row>
    <row r="263" spans="1:20" ht="12.75">
      <c r="A263" s="27">
        <f>RANK(G263,$G$8:$G$663,0)</f>
        <v>256</v>
      </c>
      <c r="B263" s="28" t="s">
        <v>410</v>
      </c>
      <c r="C263" s="29" t="s">
        <v>61</v>
      </c>
      <c r="D263" s="29" t="s">
        <v>8</v>
      </c>
      <c r="E263" s="29" t="s">
        <v>214</v>
      </c>
      <c r="F263" s="29" t="s">
        <v>43</v>
      </c>
      <c r="G263" s="30">
        <v>2448</v>
      </c>
      <c r="H263" s="31">
        <f>G263-$G$7</f>
        <v>-526</v>
      </c>
      <c r="I263" s="32">
        <v>821</v>
      </c>
      <c r="J263" s="11">
        <f>RANK(I263,$I$8:$I$663,0)</f>
        <v>302</v>
      </c>
      <c r="K263" s="32">
        <v>759</v>
      </c>
      <c r="L263" s="11">
        <f>RANK(K263,$K$8:$K$663,0)</f>
        <v>269</v>
      </c>
      <c r="M263" s="32">
        <v>868</v>
      </c>
      <c r="N263" s="11">
        <f>RANK(M263,$M$8:$M$663,0)</f>
        <v>188</v>
      </c>
      <c r="O263" s="33"/>
      <c r="P263" s="33"/>
      <c r="Q263" s="33"/>
      <c r="R263" s="27">
        <f>MAX($AE$4-A263+1)</f>
        <v>140</v>
      </c>
      <c r="S263" s="27">
        <f>(2*$AO$3)-2*(A263-1)</f>
        <v>802</v>
      </c>
      <c r="T263" s="22" t="s">
        <v>73</v>
      </c>
    </row>
    <row r="264" spans="1:20" ht="12.75">
      <c r="A264" s="27">
        <f>RANK(G264,$G$8:$G$663,0)</f>
        <v>256</v>
      </c>
      <c r="B264" s="28" t="s">
        <v>411</v>
      </c>
      <c r="C264" s="29" t="s">
        <v>23</v>
      </c>
      <c r="D264" s="29" t="s">
        <v>11</v>
      </c>
      <c r="E264" s="29" t="s">
        <v>214</v>
      </c>
      <c r="F264" s="29" t="s">
        <v>43</v>
      </c>
      <c r="G264" s="30">
        <v>2448</v>
      </c>
      <c r="H264" s="31">
        <f>G264-$G$7</f>
        <v>-526</v>
      </c>
      <c r="I264" s="32">
        <v>829</v>
      </c>
      <c r="J264" s="11">
        <f>RANK(I264,$I$8:$I$663,0)</f>
        <v>291</v>
      </c>
      <c r="K264" s="32">
        <v>818</v>
      </c>
      <c r="L264" s="11">
        <f>RANK(K264,$K$8:$K$663,0)</f>
        <v>123</v>
      </c>
      <c r="M264" s="32">
        <v>801</v>
      </c>
      <c r="N264" s="11">
        <f>RANK(M264,$M$8:$M$663,0)</f>
        <v>432</v>
      </c>
      <c r="O264" s="33"/>
      <c r="P264" s="33"/>
      <c r="Q264" s="33"/>
      <c r="R264" s="27">
        <f>MAX($AE$4-A264+1)</f>
        <v>140</v>
      </c>
      <c r="S264" s="27">
        <f>(2*$AO$3)-2*(A264-1)</f>
        <v>802</v>
      </c>
      <c r="T264" s="22" t="s">
        <v>73</v>
      </c>
    </row>
    <row r="265" spans="1:20" ht="12.75">
      <c r="A265" s="27">
        <f>RANK(G265,$G$8:$G$663,0)</f>
        <v>258</v>
      </c>
      <c r="B265" s="28" t="s">
        <v>412</v>
      </c>
      <c r="C265" s="29" t="s">
        <v>61</v>
      </c>
      <c r="D265" s="29" t="s">
        <v>12</v>
      </c>
      <c r="E265" s="29" t="s">
        <v>413</v>
      </c>
      <c r="F265" s="29" t="s">
        <v>43</v>
      </c>
      <c r="G265" s="30">
        <v>2447</v>
      </c>
      <c r="H265" s="31">
        <f>G265-$G$7</f>
        <v>-527</v>
      </c>
      <c r="I265" s="32">
        <v>808</v>
      </c>
      <c r="J265" s="11">
        <f>RANK(I265,$I$8:$I$663,0)</f>
        <v>326</v>
      </c>
      <c r="K265" s="32">
        <v>825</v>
      </c>
      <c r="L265" s="11">
        <f>RANK(K265,$K$8:$K$663,0)</f>
        <v>106</v>
      </c>
      <c r="M265" s="32">
        <v>814</v>
      </c>
      <c r="N265" s="11">
        <f>RANK(M265,$M$8:$M$663,0)</f>
        <v>395</v>
      </c>
      <c r="O265" s="33"/>
      <c r="P265" s="33"/>
      <c r="Q265" s="33"/>
      <c r="R265" s="27">
        <f>MAX($AE$4-A265+1)</f>
        <v>138</v>
      </c>
      <c r="S265" s="27">
        <f>(2*$AO$3)-2*(A265-1)</f>
        <v>798</v>
      </c>
      <c r="T265" s="22" t="s">
        <v>44</v>
      </c>
    </row>
    <row r="266" spans="1:20" ht="12.75">
      <c r="A266" s="27">
        <f>RANK(G266,$G$8:$G$663,0)</f>
        <v>259</v>
      </c>
      <c r="B266" s="28" t="s">
        <v>414</v>
      </c>
      <c r="C266" s="29" t="s">
        <v>23</v>
      </c>
      <c r="D266" s="29" t="s">
        <v>14</v>
      </c>
      <c r="E266" s="29" t="s">
        <v>193</v>
      </c>
      <c r="F266" s="29" t="s">
        <v>43</v>
      </c>
      <c r="G266" s="30">
        <v>2446</v>
      </c>
      <c r="H266" s="31">
        <f>G266-$G$7</f>
        <v>-528</v>
      </c>
      <c r="I266" s="32">
        <v>864</v>
      </c>
      <c r="J266" s="11">
        <f>RANK(I266,$I$8:$I$663,0)</f>
        <v>223</v>
      </c>
      <c r="K266" s="32">
        <v>759</v>
      </c>
      <c r="L266" s="11">
        <f>RANK(K266,$K$8:$K$663,0)</f>
        <v>269</v>
      </c>
      <c r="M266" s="32">
        <v>823</v>
      </c>
      <c r="N266" s="11">
        <f>RANK(M266,$M$8:$M$663,0)</f>
        <v>362</v>
      </c>
      <c r="O266" s="33"/>
      <c r="P266" s="33"/>
      <c r="Q266" s="33"/>
      <c r="R266" s="27">
        <f>MAX($AE$4-A266+1)</f>
        <v>137</v>
      </c>
      <c r="S266" s="27">
        <f>(2*$AO$3)-2*(A266-1)</f>
        <v>796</v>
      </c>
      <c r="T266" s="22" t="s">
        <v>44</v>
      </c>
    </row>
    <row r="267" spans="1:20" ht="12.75">
      <c r="A267" s="27">
        <f>RANK(G267,$G$8:$G$663,0)</f>
        <v>259</v>
      </c>
      <c r="B267" s="28" t="s">
        <v>415</v>
      </c>
      <c r="C267" s="29" t="s">
        <v>113</v>
      </c>
      <c r="D267" s="29" t="s">
        <v>9</v>
      </c>
      <c r="E267" s="29" t="s">
        <v>416</v>
      </c>
      <c r="F267" s="29" t="s">
        <v>43</v>
      </c>
      <c r="G267" s="30">
        <v>2446</v>
      </c>
      <c r="H267" s="31">
        <f>G267-$G$7</f>
        <v>-528</v>
      </c>
      <c r="I267" s="32">
        <v>900</v>
      </c>
      <c r="J267" s="11">
        <f>RANK(I267,$I$8:$I$663,0)</f>
        <v>164</v>
      </c>
      <c r="K267" s="32">
        <v>691</v>
      </c>
      <c r="L267" s="11">
        <f>RANK(K267,$K$8:$K$663,0)</f>
        <v>478</v>
      </c>
      <c r="M267" s="32">
        <v>855</v>
      </c>
      <c r="N267" s="11">
        <f>RANK(M267,$M$8:$M$663,0)</f>
        <v>234</v>
      </c>
      <c r="O267" s="33"/>
      <c r="P267" s="33"/>
      <c r="Q267" s="33"/>
      <c r="R267" s="27">
        <f>MAX($AE$4-A267+1)</f>
        <v>137</v>
      </c>
      <c r="S267" s="27">
        <f>(2*$AO$3)-2*(A267-1)</f>
        <v>796</v>
      </c>
      <c r="T267" s="22" t="s">
        <v>73</v>
      </c>
    </row>
    <row r="268" spans="1:20" ht="12.75">
      <c r="A268" s="27">
        <f>RANK(G268,$G$8:$G$663,0)</f>
        <v>261</v>
      </c>
      <c r="B268" s="28" t="s">
        <v>417</v>
      </c>
      <c r="C268" s="29" t="s">
        <v>113</v>
      </c>
      <c r="D268" s="29" t="s">
        <v>8</v>
      </c>
      <c r="E268" s="29" t="s">
        <v>75</v>
      </c>
      <c r="F268" s="29" t="s">
        <v>43</v>
      </c>
      <c r="G268" s="30">
        <v>2444</v>
      </c>
      <c r="H268" s="31">
        <f>G268-$G$7</f>
        <v>-530</v>
      </c>
      <c r="I268" s="32">
        <v>831</v>
      </c>
      <c r="J268" s="11">
        <f>RANK(I268,$I$8:$I$663,0)</f>
        <v>289</v>
      </c>
      <c r="K268" s="32">
        <v>775</v>
      </c>
      <c r="L268" s="11">
        <f>RANK(K268,$K$8:$K$663,0)</f>
        <v>217</v>
      </c>
      <c r="M268" s="32">
        <v>838</v>
      </c>
      <c r="N268" s="11">
        <f>RANK(M268,$M$8:$M$663,0)</f>
        <v>303</v>
      </c>
      <c r="O268" s="33"/>
      <c r="P268" s="33"/>
      <c r="Q268" s="33"/>
      <c r="R268" s="27">
        <f>MAX($AE$4-A268+1)</f>
        <v>135</v>
      </c>
      <c r="S268" s="27">
        <f>(2*$AO$3)-2*(A268-1)</f>
        <v>792</v>
      </c>
      <c r="T268" s="22" t="s">
        <v>44</v>
      </c>
    </row>
    <row r="269" spans="1:20" ht="12.75">
      <c r="A269" s="27">
        <f>RANK(G269,$G$8:$G$663,0)</f>
        <v>262</v>
      </c>
      <c r="B269" s="23" t="s">
        <v>418</v>
      </c>
      <c r="C269" s="22" t="s">
        <v>23</v>
      </c>
      <c r="D269" s="22" t="s">
        <v>8</v>
      </c>
      <c r="E269" s="22" t="s">
        <v>119</v>
      </c>
      <c r="F269" s="22" t="s">
        <v>43</v>
      </c>
      <c r="G269" s="34">
        <v>2443</v>
      </c>
      <c r="H269" s="31">
        <f>G269-$G$7</f>
        <v>-531</v>
      </c>
      <c r="I269" s="35">
        <v>922</v>
      </c>
      <c r="J269" s="11">
        <f>RANK(I269,$I$8:$I$663,0)</f>
        <v>137</v>
      </c>
      <c r="K269" s="35">
        <v>753</v>
      </c>
      <c r="L269" s="11">
        <f>RANK(K269,$K$8:$K$663,0)</f>
        <v>288</v>
      </c>
      <c r="M269" s="35">
        <v>768</v>
      </c>
      <c r="N269" s="11">
        <f>RANK(M269,$M$8:$M$663,0)</f>
        <v>505</v>
      </c>
      <c r="O269" s="33"/>
      <c r="P269" s="33"/>
      <c r="Q269" s="33"/>
      <c r="R269" s="27">
        <f>MAX($AE$4-A269+1)</f>
        <v>134</v>
      </c>
      <c r="S269" s="27">
        <f>(2*$AO$3)-2*(A269-1)</f>
        <v>790</v>
      </c>
      <c r="T269" s="22" t="s">
        <v>66</v>
      </c>
    </row>
    <row r="270" spans="1:20" ht="12.75">
      <c r="A270" s="27">
        <f>RANK(G270,$G$8:$G$663,0)</f>
        <v>262</v>
      </c>
      <c r="B270" s="28" t="s">
        <v>419</v>
      </c>
      <c r="C270" s="29" t="s">
        <v>23</v>
      </c>
      <c r="D270" s="29" t="s">
        <v>6</v>
      </c>
      <c r="E270" s="29" t="s">
        <v>104</v>
      </c>
      <c r="F270" s="29" t="s">
        <v>43</v>
      </c>
      <c r="G270" s="30">
        <v>2443</v>
      </c>
      <c r="H270" s="31">
        <f>G270-$G$7</f>
        <v>-531</v>
      </c>
      <c r="I270" s="32">
        <v>817</v>
      </c>
      <c r="J270" s="11">
        <f>RANK(I270,$I$8:$I$663,0)</f>
        <v>309</v>
      </c>
      <c r="K270" s="32">
        <v>715</v>
      </c>
      <c r="L270" s="11">
        <f>RANK(K270,$K$8:$K$663,0)</f>
        <v>402</v>
      </c>
      <c r="M270" s="32">
        <v>911</v>
      </c>
      <c r="N270" s="11">
        <f>RANK(M270,$M$8:$M$663,0)</f>
        <v>65</v>
      </c>
      <c r="O270" s="33"/>
      <c r="P270" s="33"/>
      <c r="Q270" s="33"/>
      <c r="R270" s="27">
        <f>MAX($AE$4-A270+1)</f>
        <v>134</v>
      </c>
      <c r="S270" s="27">
        <f>(2*$AO$3)-2*(A270-1)</f>
        <v>790</v>
      </c>
      <c r="T270" s="22" t="s">
        <v>73</v>
      </c>
    </row>
    <row r="271" spans="1:20" ht="12.75">
      <c r="A271" s="27">
        <f>RANK(G271,$G$8:$G$663,0)</f>
        <v>262</v>
      </c>
      <c r="B271" s="28" t="s">
        <v>420</v>
      </c>
      <c r="C271" s="29" t="s">
        <v>113</v>
      </c>
      <c r="D271" s="29" t="s">
        <v>7</v>
      </c>
      <c r="E271" s="29" t="s">
        <v>280</v>
      </c>
      <c r="F271" s="29" t="s">
        <v>43</v>
      </c>
      <c r="G271" s="30">
        <v>2443</v>
      </c>
      <c r="H271" s="31">
        <f>G271-$G$7</f>
        <v>-531</v>
      </c>
      <c r="I271" s="32">
        <v>922</v>
      </c>
      <c r="J271" s="11">
        <f>RANK(I271,$I$8:$I$663,0)</f>
        <v>137</v>
      </c>
      <c r="K271" s="32">
        <v>676</v>
      </c>
      <c r="L271" s="11">
        <f>RANK(K271,$K$8:$K$663,0)</f>
        <v>531</v>
      </c>
      <c r="M271" s="32">
        <v>845</v>
      </c>
      <c r="N271" s="11">
        <f>RANK(M271,$M$8:$M$663,0)</f>
        <v>278</v>
      </c>
      <c r="O271" s="33"/>
      <c r="P271" s="33"/>
      <c r="Q271" s="33"/>
      <c r="R271" s="27">
        <f>MAX($AE$4-A271+1)</f>
        <v>134</v>
      </c>
      <c r="S271" s="27">
        <f>(2*$AO$3)-2*(A271-1)</f>
        <v>790</v>
      </c>
      <c r="T271" s="22" t="s">
        <v>47</v>
      </c>
    </row>
    <row r="272" spans="1:20" ht="12.75">
      <c r="A272" s="27">
        <f>RANK(G272,$G$8:$G$663,0)</f>
        <v>265</v>
      </c>
      <c r="B272" s="28" t="s">
        <v>421</v>
      </c>
      <c r="C272" s="29" t="s">
        <v>23</v>
      </c>
      <c r="D272" s="29" t="s">
        <v>9</v>
      </c>
      <c r="E272" s="29" t="s">
        <v>422</v>
      </c>
      <c r="F272" s="29" t="s">
        <v>43</v>
      </c>
      <c r="G272" s="30">
        <v>2442</v>
      </c>
      <c r="H272" s="31">
        <f>G272-$G$7</f>
        <v>-532</v>
      </c>
      <c r="I272" s="32">
        <v>893</v>
      </c>
      <c r="J272" s="11">
        <f>RANK(I272,$I$8:$I$663,0)</f>
        <v>172</v>
      </c>
      <c r="K272" s="32">
        <v>690</v>
      </c>
      <c r="L272" s="11">
        <f>RANK(K272,$K$8:$K$663,0)</f>
        <v>484</v>
      </c>
      <c r="M272" s="32">
        <v>859</v>
      </c>
      <c r="N272" s="11">
        <f>RANK(M272,$M$8:$M$663,0)</f>
        <v>222</v>
      </c>
      <c r="O272" s="33"/>
      <c r="P272" s="33"/>
      <c r="Q272" s="33"/>
      <c r="R272" s="27">
        <f>MAX($AE$4-A272+1)</f>
        <v>131</v>
      </c>
      <c r="S272" s="27">
        <f>(2*$AO$3)-2*(A272-1)</f>
        <v>784</v>
      </c>
      <c r="T272" s="22" t="s">
        <v>44</v>
      </c>
    </row>
    <row r="273" spans="1:20" ht="12.75">
      <c r="A273" s="27">
        <f>RANK(G273,$G$8:$G$663,0)</f>
        <v>266</v>
      </c>
      <c r="B273" s="28" t="s">
        <v>423</v>
      </c>
      <c r="C273" s="29" t="s">
        <v>113</v>
      </c>
      <c r="D273" s="29" t="s">
        <v>7</v>
      </c>
      <c r="E273" s="29" t="s">
        <v>267</v>
      </c>
      <c r="F273" s="29" t="s">
        <v>43</v>
      </c>
      <c r="G273" s="30">
        <v>2440</v>
      </c>
      <c r="H273" s="31">
        <f>G273-$G$7</f>
        <v>-534</v>
      </c>
      <c r="I273" s="32">
        <v>826</v>
      </c>
      <c r="J273" s="11">
        <f>RANK(I273,$I$8:$I$663,0)</f>
        <v>294</v>
      </c>
      <c r="K273" s="32">
        <v>781</v>
      </c>
      <c r="L273" s="11">
        <f>RANK(K273,$K$8:$K$663,0)</f>
        <v>203</v>
      </c>
      <c r="M273" s="32">
        <v>833</v>
      </c>
      <c r="N273" s="11">
        <f>RANK(M273,$M$8:$M$663,0)</f>
        <v>320</v>
      </c>
      <c r="O273" s="33"/>
      <c r="P273" s="33"/>
      <c r="Q273" s="33"/>
      <c r="R273" s="27">
        <f>MAX($AE$4-A273+1)</f>
        <v>130</v>
      </c>
      <c r="S273" s="27">
        <f>(2*$AO$3)-2*(A273-1)</f>
        <v>782</v>
      </c>
      <c r="T273" s="22" t="s">
        <v>47</v>
      </c>
    </row>
    <row r="274" spans="1:20" ht="12.75">
      <c r="A274" s="27">
        <f>RANK(G274,$G$8:$G$663,0)</f>
        <v>267</v>
      </c>
      <c r="B274" s="23" t="s">
        <v>424</v>
      </c>
      <c r="C274" s="22" t="s">
        <v>23</v>
      </c>
      <c r="D274" s="22" t="s">
        <v>8</v>
      </c>
      <c r="E274" s="22" t="s">
        <v>425</v>
      </c>
      <c r="F274" s="22" t="s">
        <v>43</v>
      </c>
      <c r="G274" s="34">
        <v>2438</v>
      </c>
      <c r="H274" s="31">
        <f>G274-$G$7</f>
        <v>-536</v>
      </c>
      <c r="I274" s="35">
        <v>883</v>
      </c>
      <c r="J274" s="11">
        <f>RANK(I274,$I$8:$I$663,0)</f>
        <v>199</v>
      </c>
      <c r="K274" s="35">
        <v>740</v>
      </c>
      <c r="L274" s="11">
        <f>RANK(K274,$K$8:$K$663,0)</f>
        <v>325</v>
      </c>
      <c r="M274" s="35">
        <v>815</v>
      </c>
      <c r="N274" s="11">
        <f>RANK(M274,$M$8:$M$663,0)</f>
        <v>388</v>
      </c>
      <c r="O274" s="33"/>
      <c r="P274" s="33"/>
      <c r="Q274" s="33"/>
      <c r="R274" s="27">
        <f>MAX($AE$4-A274+1)</f>
        <v>129</v>
      </c>
      <c r="S274" s="27">
        <f>(2*$AO$3)-2*(A274-1)</f>
        <v>780</v>
      </c>
      <c r="T274" s="22" t="s">
        <v>66</v>
      </c>
    </row>
    <row r="275" spans="1:20" ht="12.75">
      <c r="A275" s="27">
        <f>RANK(G275,$G$8:$G$663,0)</f>
        <v>268</v>
      </c>
      <c r="B275" s="23" t="s">
        <v>426</v>
      </c>
      <c r="C275" s="22" t="s">
        <v>23</v>
      </c>
      <c r="D275" s="22" t="s">
        <v>11</v>
      </c>
      <c r="E275" s="22" t="s">
        <v>65</v>
      </c>
      <c r="F275" s="22" t="s">
        <v>43</v>
      </c>
      <c r="G275" s="34">
        <v>2437</v>
      </c>
      <c r="H275" s="31">
        <f>G275-$G$7</f>
        <v>-537</v>
      </c>
      <c r="I275" s="35">
        <v>862</v>
      </c>
      <c r="J275" s="11">
        <f>RANK(I275,$I$8:$I$663,0)</f>
        <v>227</v>
      </c>
      <c r="K275" s="35">
        <v>759</v>
      </c>
      <c r="L275" s="11">
        <f>RANK(K275,$K$8:$K$663,0)</f>
        <v>269</v>
      </c>
      <c r="M275" s="35">
        <v>816</v>
      </c>
      <c r="N275" s="11">
        <f>RANK(M275,$M$8:$M$663,0)</f>
        <v>386</v>
      </c>
      <c r="O275" s="33"/>
      <c r="P275" s="33"/>
      <c r="Q275" s="33"/>
      <c r="R275" s="27">
        <f>MAX($AE$4-A275+1)</f>
        <v>128</v>
      </c>
      <c r="S275" s="27">
        <f>(2*$AO$3)-2*(A275-1)</f>
        <v>778</v>
      </c>
      <c r="T275" s="22" t="s">
        <v>66</v>
      </c>
    </row>
    <row r="276" spans="1:20" ht="12.75">
      <c r="A276" s="27">
        <f>RANK(G276,$G$8:$G$663,0)</f>
        <v>268</v>
      </c>
      <c r="B276" s="23" t="s">
        <v>427</v>
      </c>
      <c r="C276" s="22" t="s">
        <v>61</v>
      </c>
      <c r="D276" s="22" t="s">
        <v>12</v>
      </c>
      <c r="E276" s="22" t="s">
        <v>55</v>
      </c>
      <c r="F276" s="22" t="s">
        <v>43</v>
      </c>
      <c r="G276" s="34">
        <v>2437</v>
      </c>
      <c r="H276" s="31">
        <f>G276-$G$7</f>
        <v>-537</v>
      </c>
      <c r="I276" s="35">
        <v>794</v>
      </c>
      <c r="J276" s="11">
        <f>RANK(I276,$I$8:$I$663,0)</f>
        <v>357</v>
      </c>
      <c r="K276" s="35">
        <v>844</v>
      </c>
      <c r="L276" s="11">
        <f>RANK(K276,$K$8:$K$663,0)</f>
        <v>84</v>
      </c>
      <c r="M276" s="35">
        <v>799</v>
      </c>
      <c r="N276" s="11">
        <f>RANK(M276,$M$8:$M$663,0)</f>
        <v>438</v>
      </c>
      <c r="O276" s="33"/>
      <c r="P276" s="33"/>
      <c r="Q276" s="33"/>
      <c r="R276" s="27">
        <f>MAX($AE$4-A276+1)</f>
        <v>128</v>
      </c>
      <c r="S276" s="27">
        <f>(2*$AO$3)-2*(A276-1)</f>
        <v>778</v>
      </c>
      <c r="T276" s="22" t="s">
        <v>66</v>
      </c>
    </row>
    <row r="277" spans="1:20" ht="12.75">
      <c r="A277" s="27">
        <f>RANK(G277,$G$8:$G$663,0)</f>
        <v>268</v>
      </c>
      <c r="B277" s="28" t="s">
        <v>428</v>
      </c>
      <c r="C277" s="29" t="s">
        <v>113</v>
      </c>
      <c r="D277" s="29" t="s">
        <v>7</v>
      </c>
      <c r="E277" s="29" t="s">
        <v>346</v>
      </c>
      <c r="F277" s="29" t="s">
        <v>43</v>
      </c>
      <c r="G277" s="30">
        <v>2437</v>
      </c>
      <c r="H277" s="31">
        <f>G277-$G$7</f>
        <v>-537</v>
      </c>
      <c r="I277" s="32">
        <v>856</v>
      </c>
      <c r="J277" s="11">
        <f>RANK(I277,$I$8:$I$663,0)</f>
        <v>241</v>
      </c>
      <c r="K277" s="32">
        <v>742</v>
      </c>
      <c r="L277" s="11">
        <f>RANK(K277,$K$8:$K$663,0)</f>
        <v>320</v>
      </c>
      <c r="M277" s="32">
        <v>839</v>
      </c>
      <c r="N277" s="11">
        <f>RANK(M277,$M$8:$M$663,0)</f>
        <v>296</v>
      </c>
      <c r="O277" s="33"/>
      <c r="P277" s="33"/>
      <c r="Q277" s="33"/>
      <c r="R277" s="27">
        <f>MAX($AE$4-A277+1)</f>
        <v>128</v>
      </c>
      <c r="S277" s="27">
        <f>(2*$AO$3)-2*(A277-1)</f>
        <v>778</v>
      </c>
      <c r="T277" s="22" t="s">
        <v>73</v>
      </c>
    </row>
    <row r="278" spans="1:20" ht="12.75">
      <c r="A278" s="27">
        <f>RANK(G278,$G$8:$G$663,0)</f>
        <v>271</v>
      </c>
      <c r="B278" s="28" t="s">
        <v>429</v>
      </c>
      <c r="C278" s="29" t="s">
        <v>113</v>
      </c>
      <c r="D278" s="29" t="s">
        <v>9</v>
      </c>
      <c r="E278" s="29" t="s">
        <v>271</v>
      </c>
      <c r="F278" s="29" t="s">
        <v>43</v>
      </c>
      <c r="G278" s="30">
        <v>2434</v>
      </c>
      <c r="H278" s="31">
        <f>G278-$G$7</f>
        <v>-540</v>
      </c>
      <c r="I278" s="32">
        <v>822</v>
      </c>
      <c r="J278" s="11">
        <f>RANK(I278,$I$8:$I$663,0)</f>
        <v>300</v>
      </c>
      <c r="K278" s="32">
        <v>742</v>
      </c>
      <c r="L278" s="11">
        <f>RANK(K278,$K$8:$K$663,0)</f>
        <v>320</v>
      </c>
      <c r="M278" s="32">
        <v>870</v>
      </c>
      <c r="N278" s="11">
        <f>RANK(M278,$M$8:$M$663,0)</f>
        <v>177</v>
      </c>
      <c r="O278" s="33"/>
      <c r="P278" s="33"/>
      <c r="Q278" s="33"/>
      <c r="R278" s="27">
        <f>MAX($AE$4-A278+1)</f>
        <v>125</v>
      </c>
      <c r="S278" s="27">
        <f>(2*$AO$3)-2*(A278-1)</f>
        <v>772</v>
      </c>
      <c r="T278" s="22" t="s">
        <v>73</v>
      </c>
    </row>
    <row r="279" spans="1:20" ht="12.75">
      <c r="A279" s="27">
        <f>RANK(G279,$G$8:$G$663,0)</f>
        <v>271</v>
      </c>
      <c r="B279" s="28" t="s">
        <v>430</v>
      </c>
      <c r="C279" s="29" t="s">
        <v>23</v>
      </c>
      <c r="D279" s="29" t="s">
        <v>8</v>
      </c>
      <c r="E279" s="29" t="s">
        <v>49</v>
      </c>
      <c r="F279" s="29" t="s">
        <v>43</v>
      </c>
      <c r="G279" s="30">
        <v>2434</v>
      </c>
      <c r="H279" s="31">
        <f>G279-$G$7</f>
        <v>-540</v>
      </c>
      <c r="I279" s="32">
        <v>889</v>
      </c>
      <c r="J279" s="11">
        <f>RANK(I279,$I$8:$I$663,0)</f>
        <v>183</v>
      </c>
      <c r="K279" s="32">
        <v>767</v>
      </c>
      <c r="L279" s="11">
        <f>RANK(K279,$K$8:$K$663,0)</f>
        <v>243</v>
      </c>
      <c r="M279" s="32">
        <v>778</v>
      </c>
      <c r="N279" s="11">
        <f>RANK(M279,$M$8:$M$663,0)</f>
        <v>490</v>
      </c>
      <c r="O279" s="33"/>
      <c r="P279" s="33"/>
      <c r="Q279" s="33"/>
      <c r="R279" s="27">
        <f>MAX($AE$4-A279+1)</f>
        <v>125</v>
      </c>
      <c r="S279" s="27">
        <f>(2*$AO$3)-2*(A279-1)</f>
        <v>772</v>
      </c>
      <c r="T279" s="22" t="s">
        <v>47</v>
      </c>
    </row>
    <row r="280" spans="1:20" ht="12.75">
      <c r="A280" s="27">
        <f>RANK(G280,$G$8:$G$663,0)</f>
        <v>273</v>
      </c>
      <c r="B280" s="23" t="s">
        <v>431</v>
      </c>
      <c r="C280" s="22" t="s">
        <v>23</v>
      </c>
      <c r="D280" s="22" t="s">
        <v>9</v>
      </c>
      <c r="E280" s="22" t="s">
        <v>140</v>
      </c>
      <c r="F280" s="22" t="s">
        <v>43</v>
      </c>
      <c r="G280" s="34">
        <v>2433</v>
      </c>
      <c r="H280" s="31">
        <f>G280-$G$7</f>
        <v>-541</v>
      </c>
      <c r="I280" s="35">
        <v>839</v>
      </c>
      <c r="J280" s="11">
        <f>RANK(I280,$I$8:$I$663,0)</f>
        <v>271</v>
      </c>
      <c r="K280" s="35">
        <v>730</v>
      </c>
      <c r="L280" s="11">
        <f>RANK(K280,$K$8:$K$663,0)</f>
        <v>351</v>
      </c>
      <c r="M280" s="35">
        <v>864</v>
      </c>
      <c r="N280" s="11">
        <f>RANK(M280,$M$8:$M$663,0)</f>
        <v>206</v>
      </c>
      <c r="O280" s="33"/>
      <c r="P280" s="33"/>
      <c r="Q280" s="33"/>
      <c r="R280" s="27">
        <f>MAX($AE$4-A280+1)</f>
        <v>123</v>
      </c>
      <c r="S280" s="27">
        <f>(2*$AO$3)-2*(A280-1)</f>
        <v>768</v>
      </c>
      <c r="T280" s="22" t="s">
        <v>66</v>
      </c>
    </row>
    <row r="281" spans="1:20" ht="12.75">
      <c r="A281" s="27">
        <f>RANK(G281,$G$8:$G$663,0)</f>
        <v>274</v>
      </c>
      <c r="B281" s="28" t="s">
        <v>432</v>
      </c>
      <c r="C281" s="29" t="s">
        <v>433</v>
      </c>
      <c r="D281" s="29" t="s">
        <v>11</v>
      </c>
      <c r="E281" s="29" t="s">
        <v>333</v>
      </c>
      <c r="F281" s="29" t="s">
        <v>43</v>
      </c>
      <c r="G281" s="30">
        <v>2430</v>
      </c>
      <c r="H281" s="31">
        <f>G281-$G$7</f>
        <v>-544</v>
      </c>
      <c r="I281" s="32">
        <v>886</v>
      </c>
      <c r="J281" s="11">
        <f>RANK(I281,$I$8:$I$663,0)</f>
        <v>193</v>
      </c>
      <c r="K281" s="32">
        <v>683</v>
      </c>
      <c r="L281" s="11">
        <f>RANK(K281,$K$8:$K$663,0)</f>
        <v>510</v>
      </c>
      <c r="M281" s="32">
        <v>861</v>
      </c>
      <c r="N281" s="11">
        <f>RANK(M281,$M$8:$M$663,0)</f>
        <v>214</v>
      </c>
      <c r="O281" s="33"/>
      <c r="P281" s="33"/>
      <c r="Q281" s="33"/>
      <c r="R281" s="27">
        <f>MAX($AE$4-A281+1)</f>
        <v>122</v>
      </c>
      <c r="S281" s="27">
        <f>(2*$AO$3)-2*(A281-1)</f>
        <v>766</v>
      </c>
      <c r="T281" s="22" t="s">
        <v>47</v>
      </c>
    </row>
    <row r="282" spans="1:20" ht="12.75">
      <c r="A282" s="27">
        <f>RANK(G282,$G$8:$G$663,0)</f>
        <v>275</v>
      </c>
      <c r="B282" s="28" t="s">
        <v>434</v>
      </c>
      <c r="C282" s="29" t="s">
        <v>61</v>
      </c>
      <c r="D282" s="29" t="s">
        <v>6</v>
      </c>
      <c r="E282" s="29" t="s">
        <v>51</v>
      </c>
      <c r="F282" s="29" t="s">
        <v>43</v>
      </c>
      <c r="G282" s="30">
        <v>2427</v>
      </c>
      <c r="H282" s="31">
        <f>G282-$G$7</f>
        <v>-547</v>
      </c>
      <c r="I282" s="32">
        <v>843</v>
      </c>
      <c r="J282" s="11">
        <f>RANK(I282,$I$8:$I$663,0)</f>
        <v>261</v>
      </c>
      <c r="K282" s="32">
        <v>706</v>
      </c>
      <c r="L282" s="11">
        <f>RANK(K282,$K$8:$K$663,0)</f>
        <v>429</v>
      </c>
      <c r="M282" s="32">
        <v>878</v>
      </c>
      <c r="N282" s="11">
        <f>RANK(M282,$M$8:$M$663,0)</f>
        <v>149</v>
      </c>
      <c r="O282" s="33"/>
      <c r="P282" s="33"/>
      <c r="Q282" s="33"/>
      <c r="R282" s="27">
        <f>MAX($AE$4-A282+1)</f>
        <v>121</v>
      </c>
      <c r="S282" s="27">
        <f>(2*$AO$3)-2*(A282-1)</f>
        <v>764</v>
      </c>
      <c r="T282" s="22" t="s">
        <v>44</v>
      </c>
    </row>
    <row r="283" spans="1:20" ht="12.75">
      <c r="A283" s="27">
        <f>RANK(G283,$G$8:$G$663,0)</f>
        <v>275</v>
      </c>
      <c r="B283" s="28" t="s">
        <v>435</v>
      </c>
      <c r="C283" s="29" t="s">
        <v>113</v>
      </c>
      <c r="D283" s="29" t="s">
        <v>8</v>
      </c>
      <c r="E283" s="29" t="s">
        <v>336</v>
      </c>
      <c r="F283" s="29" t="s">
        <v>43</v>
      </c>
      <c r="G283" s="30">
        <v>2427</v>
      </c>
      <c r="H283" s="31">
        <f>G283-$G$7</f>
        <v>-547</v>
      </c>
      <c r="I283" s="32">
        <v>817</v>
      </c>
      <c r="J283" s="11">
        <f>RANK(I283,$I$8:$I$663,0)</f>
        <v>309</v>
      </c>
      <c r="K283" s="32">
        <v>709</v>
      </c>
      <c r="L283" s="11">
        <f>RANK(K283,$K$8:$K$663,0)</f>
        <v>426</v>
      </c>
      <c r="M283" s="32">
        <v>901</v>
      </c>
      <c r="N283" s="11">
        <f>RANK(M283,$M$8:$M$663,0)</f>
        <v>81</v>
      </c>
      <c r="O283" s="33"/>
      <c r="P283" s="33"/>
      <c r="Q283" s="33"/>
      <c r="R283" s="27">
        <f>MAX($AE$4-A283+1)</f>
        <v>121</v>
      </c>
      <c r="S283" s="27">
        <f>(2*$AO$3)-2*(A283-1)</f>
        <v>764</v>
      </c>
      <c r="T283" s="22" t="s">
        <v>44</v>
      </c>
    </row>
    <row r="284" spans="1:20" ht="12.75">
      <c r="A284" s="27">
        <f>RANK(G284,$G$8:$G$663,0)</f>
        <v>277</v>
      </c>
      <c r="B284" s="23" t="s">
        <v>436</v>
      </c>
      <c r="C284" s="22" t="s">
        <v>61</v>
      </c>
      <c r="D284" s="22" t="s">
        <v>9</v>
      </c>
      <c r="E284" s="22" t="s">
        <v>177</v>
      </c>
      <c r="F284" s="22" t="s">
        <v>43</v>
      </c>
      <c r="G284" s="34">
        <v>2426</v>
      </c>
      <c r="H284" s="31">
        <f>G284-$G$7</f>
        <v>-548</v>
      </c>
      <c r="I284" s="35">
        <v>814</v>
      </c>
      <c r="J284" s="11">
        <f>RANK(I284,$I$8:$I$663,0)</f>
        <v>317</v>
      </c>
      <c r="K284" s="35">
        <v>772</v>
      </c>
      <c r="L284" s="11">
        <f>RANK(K284,$K$8:$K$663,0)</f>
        <v>229</v>
      </c>
      <c r="M284" s="35">
        <v>840</v>
      </c>
      <c r="N284" s="11">
        <f>RANK(M284,$M$8:$M$663,0)</f>
        <v>293</v>
      </c>
      <c r="O284" s="33"/>
      <c r="P284" s="33"/>
      <c r="Q284" s="33"/>
      <c r="R284" s="27">
        <f>MAX($AE$4-A284+1)</f>
        <v>119</v>
      </c>
      <c r="S284" s="27">
        <f>(2*$AO$3)-2*(A284-1)</f>
        <v>760</v>
      </c>
      <c r="T284" s="22" t="s">
        <v>66</v>
      </c>
    </row>
    <row r="285" spans="1:20" ht="12.75">
      <c r="A285" s="27">
        <f>RANK(G285,$G$8:$G$663,0)</f>
        <v>277</v>
      </c>
      <c r="B285" s="28" t="s">
        <v>437</v>
      </c>
      <c r="C285" s="29" t="s">
        <v>113</v>
      </c>
      <c r="D285" s="29" t="s">
        <v>7</v>
      </c>
      <c r="E285" s="29" t="s">
        <v>72</v>
      </c>
      <c r="F285" s="29" t="s">
        <v>43</v>
      </c>
      <c r="G285" s="30">
        <v>2426</v>
      </c>
      <c r="H285" s="31">
        <f>G285-$G$7</f>
        <v>-548</v>
      </c>
      <c r="I285" s="32">
        <v>807</v>
      </c>
      <c r="J285" s="11">
        <f>RANK(I285,$I$8:$I$663,0)</f>
        <v>329</v>
      </c>
      <c r="K285" s="32">
        <v>771</v>
      </c>
      <c r="L285" s="11">
        <f>RANK(K285,$K$8:$K$663,0)</f>
        <v>230</v>
      </c>
      <c r="M285" s="32">
        <v>848</v>
      </c>
      <c r="N285" s="11">
        <f>RANK(M285,$M$8:$M$663,0)</f>
        <v>261</v>
      </c>
      <c r="O285" s="33"/>
      <c r="P285" s="33"/>
      <c r="Q285" s="33"/>
      <c r="R285" s="27">
        <f>MAX($AE$4-A285+1)</f>
        <v>119</v>
      </c>
      <c r="S285" s="27">
        <f>(2*$AO$3)-2*(A285-1)</f>
        <v>760</v>
      </c>
      <c r="T285" s="22" t="s">
        <v>73</v>
      </c>
    </row>
    <row r="286" spans="1:20" ht="12.75">
      <c r="A286" s="27">
        <f>RANK(G286,$G$8:$G$663,0)</f>
        <v>277</v>
      </c>
      <c r="B286" s="28" t="s">
        <v>438</v>
      </c>
      <c r="C286" s="29" t="s">
        <v>23</v>
      </c>
      <c r="D286" s="29" t="s">
        <v>9</v>
      </c>
      <c r="E286" s="29" t="s">
        <v>169</v>
      </c>
      <c r="F286" s="29" t="s">
        <v>43</v>
      </c>
      <c r="G286" s="30">
        <v>2426</v>
      </c>
      <c r="H286" s="31">
        <f>G286-$G$7</f>
        <v>-548</v>
      </c>
      <c r="I286" s="32">
        <v>769</v>
      </c>
      <c r="J286" s="11">
        <f>RANK(I286,$I$8:$I$663,0)</f>
        <v>397</v>
      </c>
      <c r="K286" s="32">
        <v>827</v>
      </c>
      <c r="L286" s="11">
        <f>RANK(K286,$K$8:$K$663,0)</f>
        <v>103</v>
      </c>
      <c r="M286" s="32">
        <v>830</v>
      </c>
      <c r="N286" s="11">
        <f>RANK(M286,$M$8:$M$663,0)</f>
        <v>333</v>
      </c>
      <c r="O286" s="33"/>
      <c r="P286" s="33"/>
      <c r="Q286" s="33"/>
      <c r="R286" s="27">
        <f>MAX($AE$4-A286+1)</f>
        <v>119</v>
      </c>
      <c r="S286" s="27">
        <f>(2*$AO$3)-2*(A286-1)</f>
        <v>760</v>
      </c>
      <c r="T286" s="22" t="s">
        <v>47</v>
      </c>
    </row>
    <row r="287" spans="1:20" ht="12.75">
      <c r="A287" s="27">
        <f>RANK(G287,$G$8:$G$663,0)</f>
        <v>280</v>
      </c>
      <c r="B287" s="28" t="s">
        <v>439</v>
      </c>
      <c r="C287" s="29" t="s">
        <v>23</v>
      </c>
      <c r="D287" s="29" t="s">
        <v>8</v>
      </c>
      <c r="E287" s="29" t="s">
        <v>280</v>
      </c>
      <c r="F287" s="29" t="s">
        <v>43</v>
      </c>
      <c r="G287" s="30">
        <v>2422</v>
      </c>
      <c r="H287" s="31">
        <f>G287-$G$7</f>
        <v>-552</v>
      </c>
      <c r="I287" s="32">
        <v>814</v>
      </c>
      <c r="J287" s="11">
        <f>RANK(I287,$I$8:$I$663,0)</f>
        <v>317</v>
      </c>
      <c r="K287" s="32">
        <v>776</v>
      </c>
      <c r="L287" s="11">
        <f>RANK(K287,$K$8:$K$663,0)</f>
        <v>216</v>
      </c>
      <c r="M287" s="32">
        <v>832</v>
      </c>
      <c r="N287" s="11">
        <f>RANK(M287,$M$8:$M$663,0)</f>
        <v>324</v>
      </c>
      <c r="O287" s="33"/>
      <c r="P287" s="33"/>
      <c r="Q287" s="33"/>
      <c r="R287" s="27">
        <f>MAX($AE$4-A287+1)</f>
        <v>116</v>
      </c>
      <c r="S287" s="27">
        <f>(2*$AO$3)-2*(A287-1)</f>
        <v>754</v>
      </c>
      <c r="T287" s="22" t="s">
        <v>47</v>
      </c>
    </row>
    <row r="288" spans="1:20" ht="12.75">
      <c r="A288" s="27">
        <f>RANK(G288,$G$8:$G$663,0)</f>
        <v>281</v>
      </c>
      <c r="B288" s="28" t="s">
        <v>440</v>
      </c>
      <c r="C288" s="29" t="s">
        <v>61</v>
      </c>
      <c r="D288" s="29" t="s">
        <v>8</v>
      </c>
      <c r="E288" s="29" t="s">
        <v>82</v>
      </c>
      <c r="F288" s="29" t="s">
        <v>43</v>
      </c>
      <c r="G288" s="30">
        <v>2421</v>
      </c>
      <c r="H288" s="31">
        <f>G288-$G$7</f>
        <v>-553</v>
      </c>
      <c r="I288" s="32">
        <v>817</v>
      </c>
      <c r="J288" s="11">
        <f>RANK(I288,$I$8:$I$663,0)</f>
        <v>309</v>
      </c>
      <c r="K288" s="32">
        <v>785</v>
      </c>
      <c r="L288" s="11">
        <f>RANK(K288,$K$8:$K$663,0)</f>
        <v>196</v>
      </c>
      <c r="M288" s="32">
        <v>819</v>
      </c>
      <c r="N288" s="11">
        <f>RANK(M288,$M$8:$M$663,0)</f>
        <v>378</v>
      </c>
      <c r="O288" s="33"/>
      <c r="P288" s="33"/>
      <c r="Q288" s="33"/>
      <c r="R288" s="27">
        <f>MAX($AE$4-A288+1)</f>
        <v>115</v>
      </c>
      <c r="S288" s="27">
        <f>(2*$AO$3)-2*(A288-1)</f>
        <v>752</v>
      </c>
      <c r="T288" s="22" t="s">
        <v>44</v>
      </c>
    </row>
    <row r="289" spans="1:20" ht="12.75">
      <c r="A289" s="27">
        <f>RANK(G289,$G$8:$G$663,0)</f>
        <v>282</v>
      </c>
      <c r="B289" s="23" t="s">
        <v>441</v>
      </c>
      <c r="C289" s="22" t="s">
        <v>23</v>
      </c>
      <c r="D289" s="22" t="s">
        <v>8</v>
      </c>
      <c r="E289" s="22" t="s">
        <v>119</v>
      </c>
      <c r="F289" s="22" t="s">
        <v>43</v>
      </c>
      <c r="G289" s="34">
        <v>2418</v>
      </c>
      <c r="H289" s="31">
        <f>G289-$G$7</f>
        <v>-556</v>
      </c>
      <c r="I289" s="35">
        <v>755</v>
      </c>
      <c r="J289" s="11">
        <f>RANK(I289,$I$8:$I$663,0)</f>
        <v>426</v>
      </c>
      <c r="K289" s="35">
        <v>720</v>
      </c>
      <c r="L289" s="11">
        <f>RANK(K289,$K$8:$K$663,0)</f>
        <v>387</v>
      </c>
      <c r="M289" s="35">
        <v>943</v>
      </c>
      <c r="N289" s="11">
        <f>RANK(M289,$M$8:$M$663,0)</f>
        <v>26</v>
      </c>
      <c r="O289" s="33"/>
      <c r="P289" s="33"/>
      <c r="Q289" s="33"/>
      <c r="R289" s="27">
        <f>MAX($AE$4-A289+1)</f>
        <v>114</v>
      </c>
      <c r="S289" s="27">
        <f>(2*$AO$3)-2*(A289-1)</f>
        <v>750</v>
      </c>
      <c r="T289" s="22" t="s">
        <v>66</v>
      </c>
    </row>
    <row r="290" spans="1:20" ht="12.75">
      <c r="A290" s="27">
        <f>RANK(G290,$G$8:$G$663,0)</f>
        <v>283</v>
      </c>
      <c r="B290" s="28" t="s">
        <v>442</v>
      </c>
      <c r="C290" s="29" t="s">
        <v>23</v>
      </c>
      <c r="D290" s="29" t="s">
        <v>7</v>
      </c>
      <c r="E290" s="29" t="s">
        <v>46</v>
      </c>
      <c r="F290" s="29" t="s">
        <v>43</v>
      </c>
      <c r="G290" s="30">
        <v>2417</v>
      </c>
      <c r="H290" s="31">
        <f>G290-$G$7</f>
        <v>-557</v>
      </c>
      <c r="I290" s="32">
        <v>833</v>
      </c>
      <c r="J290" s="11">
        <f>RANK(I290,$I$8:$I$663,0)</f>
        <v>283</v>
      </c>
      <c r="K290" s="32">
        <v>702</v>
      </c>
      <c r="L290" s="11">
        <f>RANK(K290,$K$8:$K$663,0)</f>
        <v>446</v>
      </c>
      <c r="M290" s="32">
        <v>882</v>
      </c>
      <c r="N290" s="11">
        <f>RANK(M290,$M$8:$M$663,0)</f>
        <v>134</v>
      </c>
      <c r="O290" s="33"/>
      <c r="P290" s="33"/>
      <c r="Q290" s="33"/>
      <c r="R290" s="27">
        <f>MAX($AE$4-A290+1)</f>
        <v>113</v>
      </c>
      <c r="S290" s="27">
        <f>(2*$AO$3)-2*(A290-1)</f>
        <v>748</v>
      </c>
      <c r="T290" s="22" t="s">
        <v>47</v>
      </c>
    </row>
    <row r="291" spans="1:20" ht="12.75">
      <c r="A291" s="27">
        <f>RANK(G291,$G$8:$G$663,0)</f>
        <v>284</v>
      </c>
      <c r="B291" s="23" t="s">
        <v>443</v>
      </c>
      <c r="C291" s="22" t="s">
        <v>23</v>
      </c>
      <c r="D291" s="22" t="s">
        <v>8</v>
      </c>
      <c r="E291" s="22" t="s">
        <v>375</v>
      </c>
      <c r="F291" s="22" t="s">
        <v>43</v>
      </c>
      <c r="G291" s="34">
        <v>2416</v>
      </c>
      <c r="H291" s="31">
        <f>G291-$G$7</f>
        <v>-558</v>
      </c>
      <c r="I291" s="35">
        <v>851</v>
      </c>
      <c r="J291" s="11">
        <f>RANK(I291,$I$8:$I$663,0)</f>
        <v>249</v>
      </c>
      <c r="K291" s="35">
        <v>717</v>
      </c>
      <c r="L291" s="11">
        <f>RANK(K291,$K$8:$K$663,0)</f>
        <v>398</v>
      </c>
      <c r="M291" s="35">
        <v>848</v>
      </c>
      <c r="N291" s="11">
        <f>RANK(M291,$M$8:$M$663,0)</f>
        <v>261</v>
      </c>
      <c r="O291" s="33"/>
      <c r="P291" s="33"/>
      <c r="Q291" s="33"/>
      <c r="R291" s="27">
        <f>MAX($AE$4-A291+1)</f>
        <v>112</v>
      </c>
      <c r="S291" s="27">
        <f>(2*$AO$3)-2*(A291-1)</f>
        <v>746</v>
      </c>
      <c r="T291" s="22" t="s">
        <v>66</v>
      </c>
    </row>
    <row r="292" spans="1:20" ht="12.75">
      <c r="A292" s="27">
        <f>RANK(G292,$G$8:$G$663,0)</f>
        <v>285</v>
      </c>
      <c r="B292" s="28" t="s">
        <v>444</v>
      </c>
      <c r="C292" s="29" t="s">
        <v>61</v>
      </c>
      <c r="D292" s="29" t="s">
        <v>7</v>
      </c>
      <c r="E292" s="29" t="s">
        <v>413</v>
      </c>
      <c r="F292" s="29" t="s">
        <v>43</v>
      </c>
      <c r="G292" s="30">
        <v>2415</v>
      </c>
      <c r="H292" s="31">
        <f>G292-$G$7</f>
        <v>-559</v>
      </c>
      <c r="I292" s="32">
        <v>818</v>
      </c>
      <c r="J292" s="11">
        <f>RANK(I292,$I$8:$I$663,0)</f>
        <v>306</v>
      </c>
      <c r="K292" s="32">
        <v>808</v>
      </c>
      <c r="L292" s="11">
        <f>RANK(K292,$K$8:$K$663,0)</f>
        <v>146</v>
      </c>
      <c r="M292" s="32">
        <v>789</v>
      </c>
      <c r="N292" s="11">
        <f>RANK(M292,$M$8:$M$663,0)</f>
        <v>468</v>
      </c>
      <c r="O292" s="33"/>
      <c r="P292" s="33"/>
      <c r="Q292" s="33"/>
      <c r="R292" s="27">
        <f>MAX($AE$4-A292+1)</f>
        <v>111</v>
      </c>
      <c r="S292" s="27">
        <f>(2*$AO$3)-2*(A292-1)</f>
        <v>744</v>
      </c>
      <c r="T292" s="22" t="s">
        <v>44</v>
      </c>
    </row>
    <row r="293" spans="1:20" ht="12.75">
      <c r="A293" s="27">
        <f>RANK(G293,$G$8:$G$663,0)</f>
        <v>286</v>
      </c>
      <c r="B293" s="28" t="s">
        <v>445</v>
      </c>
      <c r="C293" s="29" t="s">
        <v>61</v>
      </c>
      <c r="D293" s="29" t="s">
        <v>10</v>
      </c>
      <c r="E293" s="29" t="s">
        <v>136</v>
      </c>
      <c r="F293" s="29" t="s">
        <v>43</v>
      </c>
      <c r="G293" s="30">
        <v>2413</v>
      </c>
      <c r="H293" s="31">
        <f>G293-$G$7</f>
        <v>-561</v>
      </c>
      <c r="I293" s="32">
        <v>866</v>
      </c>
      <c r="J293" s="11">
        <f>RANK(I293,$I$8:$I$663,0)</f>
        <v>220</v>
      </c>
      <c r="K293" s="32">
        <v>698</v>
      </c>
      <c r="L293" s="11">
        <f>RANK(K293,$K$8:$K$663,0)</f>
        <v>463</v>
      </c>
      <c r="M293" s="32">
        <v>849</v>
      </c>
      <c r="N293" s="11">
        <f>RANK(M293,$M$8:$M$663,0)</f>
        <v>256</v>
      </c>
      <c r="O293" s="33"/>
      <c r="P293" s="33"/>
      <c r="Q293" s="33"/>
      <c r="R293" s="27">
        <f>MAX($AE$4-A293+1)</f>
        <v>110</v>
      </c>
      <c r="S293" s="27">
        <f>(2*$AO$3)-2*(A293-1)</f>
        <v>742</v>
      </c>
      <c r="T293" s="22" t="s">
        <v>73</v>
      </c>
    </row>
    <row r="294" spans="1:20" ht="12.75">
      <c r="A294" s="27">
        <f>RANK(G294,$G$8:$G$663,0)</f>
        <v>287</v>
      </c>
      <c r="B294" s="23" t="s">
        <v>446</v>
      </c>
      <c r="C294" s="22" t="s">
        <v>113</v>
      </c>
      <c r="D294" s="22" t="s">
        <v>11</v>
      </c>
      <c r="E294" s="22" t="s">
        <v>119</v>
      </c>
      <c r="F294" s="22" t="s">
        <v>43</v>
      </c>
      <c r="G294" s="34">
        <v>2411</v>
      </c>
      <c r="H294" s="31">
        <f>G294-$G$7</f>
        <v>-563</v>
      </c>
      <c r="I294" s="35">
        <v>860</v>
      </c>
      <c r="J294" s="11">
        <f>RANK(I294,$I$8:$I$663,0)</f>
        <v>230</v>
      </c>
      <c r="K294" s="35">
        <v>703</v>
      </c>
      <c r="L294" s="11">
        <f>RANK(K294,$K$8:$K$663,0)</f>
        <v>443</v>
      </c>
      <c r="M294" s="35">
        <v>848</v>
      </c>
      <c r="N294" s="11">
        <f>RANK(M294,$M$8:$M$663,0)</f>
        <v>261</v>
      </c>
      <c r="O294" s="33"/>
      <c r="P294" s="33"/>
      <c r="Q294" s="33"/>
      <c r="R294" s="27">
        <f>MAX($AE$4-A294+1)</f>
        <v>109</v>
      </c>
      <c r="S294" s="27">
        <f>(2*$AO$3)-2*(A294-1)</f>
        <v>740</v>
      </c>
      <c r="T294" s="22" t="s">
        <v>66</v>
      </c>
    </row>
    <row r="295" spans="1:20" ht="12.75">
      <c r="A295" s="27">
        <f>RANK(G295,$G$8:$G$663,0)</f>
        <v>288</v>
      </c>
      <c r="B295" s="28" t="s">
        <v>447</v>
      </c>
      <c r="C295" s="29" t="s">
        <v>113</v>
      </c>
      <c r="D295" s="29" t="s">
        <v>7</v>
      </c>
      <c r="E295" s="29" t="s">
        <v>448</v>
      </c>
      <c r="F295" s="29" t="s">
        <v>43</v>
      </c>
      <c r="G295" s="30">
        <v>2408</v>
      </c>
      <c r="H295" s="31">
        <f>G295-$G$7</f>
        <v>-566</v>
      </c>
      <c r="I295" s="32">
        <v>832</v>
      </c>
      <c r="J295" s="11">
        <f>RANK(I295,$I$8:$I$663,0)</f>
        <v>284</v>
      </c>
      <c r="K295" s="32">
        <v>702</v>
      </c>
      <c r="L295" s="11">
        <f>RANK(K295,$K$8:$K$663,0)</f>
        <v>446</v>
      </c>
      <c r="M295" s="32">
        <v>874</v>
      </c>
      <c r="N295" s="11">
        <f>RANK(M295,$M$8:$M$663,0)</f>
        <v>161</v>
      </c>
      <c r="O295" s="33"/>
      <c r="P295" s="33"/>
      <c r="Q295" s="33"/>
      <c r="R295" s="27">
        <f>MAX($AE$4-A295+1)</f>
        <v>108</v>
      </c>
      <c r="S295" s="27">
        <f>(2*$AO$3)-2*(A295-1)</f>
        <v>738</v>
      </c>
      <c r="T295" s="22" t="s">
        <v>73</v>
      </c>
    </row>
    <row r="296" spans="1:20" ht="12.75">
      <c r="A296" s="27">
        <f>RANK(G296,$G$8:$G$663,0)</f>
        <v>289</v>
      </c>
      <c r="B296" s="23" t="s">
        <v>449</v>
      </c>
      <c r="C296" s="22" t="s">
        <v>61</v>
      </c>
      <c r="D296" s="22" t="s">
        <v>7</v>
      </c>
      <c r="E296" s="22" t="s">
        <v>121</v>
      </c>
      <c r="F296" s="22" t="s">
        <v>43</v>
      </c>
      <c r="G296" s="34">
        <v>2403</v>
      </c>
      <c r="H296" s="31">
        <f>G296-$G$7</f>
        <v>-571</v>
      </c>
      <c r="I296" s="35">
        <v>800</v>
      </c>
      <c r="J296" s="11">
        <f>RANK(I296,$I$8:$I$663,0)</f>
        <v>347</v>
      </c>
      <c r="K296" s="35">
        <v>699</v>
      </c>
      <c r="L296" s="11">
        <f>RANK(K296,$K$8:$K$663,0)</f>
        <v>460</v>
      </c>
      <c r="M296" s="35">
        <v>904</v>
      </c>
      <c r="N296" s="11">
        <f>RANK(M296,$M$8:$M$663,0)</f>
        <v>76</v>
      </c>
      <c r="O296" s="33"/>
      <c r="P296" s="33"/>
      <c r="Q296" s="33"/>
      <c r="R296" s="27">
        <f>MAX($AE$4-A296+1)</f>
        <v>107</v>
      </c>
      <c r="S296" s="27">
        <f>(2*$AO$3)-2*(A296-1)</f>
        <v>736</v>
      </c>
      <c r="T296" s="22" t="s">
        <v>66</v>
      </c>
    </row>
    <row r="297" spans="1:20" ht="12.75">
      <c r="A297" s="27">
        <f>RANK(G297,$G$8:$G$663,0)</f>
        <v>289</v>
      </c>
      <c r="B297" s="28" t="s">
        <v>450</v>
      </c>
      <c r="C297" s="29" t="s">
        <v>61</v>
      </c>
      <c r="D297" s="29" t="s">
        <v>10</v>
      </c>
      <c r="E297" s="29" t="s">
        <v>451</v>
      </c>
      <c r="F297" s="29" t="s">
        <v>43</v>
      </c>
      <c r="G297" s="30">
        <v>2403</v>
      </c>
      <c r="H297" s="31">
        <f>G297-$G$7</f>
        <v>-571</v>
      </c>
      <c r="I297" s="32">
        <v>876</v>
      </c>
      <c r="J297" s="11">
        <f>RANK(I297,$I$8:$I$663,0)</f>
        <v>209</v>
      </c>
      <c r="K297" s="32">
        <v>729</v>
      </c>
      <c r="L297" s="11">
        <f>RANK(K297,$K$8:$K$663,0)</f>
        <v>352</v>
      </c>
      <c r="M297" s="32">
        <v>798</v>
      </c>
      <c r="N297" s="11">
        <f>RANK(M297,$M$8:$M$663,0)</f>
        <v>441</v>
      </c>
      <c r="O297" s="33"/>
      <c r="P297" s="33"/>
      <c r="Q297" s="33"/>
      <c r="R297" s="27">
        <f>MAX($AE$4-A297+1)</f>
        <v>107</v>
      </c>
      <c r="S297" s="27">
        <f>(2*$AO$3)-2*(A297-1)</f>
        <v>736</v>
      </c>
      <c r="T297" s="22" t="s">
        <v>47</v>
      </c>
    </row>
    <row r="298" spans="1:20" ht="12.75">
      <c r="A298" s="27">
        <f>RANK(G298,$G$8:$G$663,0)</f>
        <v>291</v>
      </c>
      <c r="B298" s="28" t="s">
        <v>452</v>
      </c>
      <c r="C298" s="29" t="s">
        <v>61</v>
      </c>
      <c r="D298" s="29" t="s">
        <v>7</v>
      </c>
      <c r="E298" s="29" t="s">
        <v>357</v>
      </c>
      <c r="F298" s="29" t="s">
        <v>43</v>
      </c>
      <c r="G298" s="30">
        <v>2402</v>
      </c>
      <c r="H298" s="31">
        <f>G298-$G$7</f>
        <v>-572</v>
      </c>
      <c r="I298" s="32">
        <v>843</v>
      </c>
      <c r="J298" s="11">
        <f>RANK(I298,$I$8:$I$663,0)</f>
        <v>261</v>
      </c>
      <c r="K298" s="32">
        <v>744</v>
      </c>
      <c r="L298" s="11">
        <f>RANK(K298,$K$8:$K$663,0)</f>
        <v>313</v>
      </c>
      <c r="M298" s="32">
        <v>815</v>
      </c>
      <c r="N298" s="11">
        <f>RANK(M298,$M$8:$M$663,0)</f>
        <v>388</v>
      </c>
      <c r="O298" s="33"/>
      <c r="P298" s="33"/>
      <c r="Q298" s="33"/>
      <c r="R298" s="27">
        <f>MAX($AE$4-A298+1)</f>
        <v>105</v>
      </c>
      <c r="S298" s="27">
        <f>(2*$AO$3)-2*(A298-1)</f>
        <v>732</v>
      </c>
      <c r="T298" s="22" t="s">
        <v>73</v>
      </c>
    </row>
    <row r="299" spans="1:20" ht="12.75">
      <c r="A299" s="27">
        <f>RANK(G299,$G$8:$G$663,0)</f>
        <v>291</v>
      </c>
      <c r="B299" s="28" t="s">
        <v>453</v>
      </c>
      <c r="C299" s="29" t="s">
        <v>113</v>
      </c>
      <c r="D299" s="29" t="s">
        <v>8</v>
      </c>
      <c r="E299" s="29" t="s">
        <v>214</v>
      </c>
      <c r="F299" s="29" t="s">
        <v>43</v>
      </c>
      <c r="G299" s="30">
        <v>2402</v>
      </c>
      <c r="H299" s="31">
        <f>G299-$G$7</f>
        <v>-572</v>
      </c>
      <c r="I299" s="32">
        <v>813</v>
      </c>
      <c r="J299" s="11">
        <f>RANK(I299,$I$8:$I$663,0)</f>
        <v>319</v>
      </c>
      <c r="K299" s="32">
        <v>790</v>
      </c>
      <c r="L299" s="11">
        <f>RANK(K299,$K$8:$K$663,0)</f>
        <v>185</v>
      </c>
      <c r="M299" s="32">
        <v>799</v>
      </c>
      <c r="N299" s="11">
        <f>RANK(M299,$M$8:$M$663,0)</f>
        <v>438</v>
      </c>
      <c r="O299" s="33"/>
      <c r="P299" s="33"/>
      <c r="Q299" s="33"/>
      <c r="R299" s="27">
        <f>MAX($AE$4-A299+1)</f>
        <v>105</v>
      </c>
      <c r="S299" s="27">
        <f>(2*$AO$3)-2*(A299-1)</f>
        <v>732</v>
      </c>
      <c r="T299" s="22" t="s">
        <v>73</v>
      </c>
    </row>
    <row r="300" spans="1:20" ht="12.75">
      <c r="A300" s="27">
        <f>RANK(G300,$G$8:$G$663,0)</f>
        <v>293</v>
      </c>
      <c r="B300" s="28" t="s">
        <v>454</v>
      </c>
      <c r="C300" s="29" t="s">
        <v>113</v>
      </c>
      <c r="D300" s="29" t="s">
        <v>12</v>
      </c>
      <c r="E300" s="29" t="s">
        <v>455</v>
      </c>
      <c r="F300" s="29" t="s">
        <v>43</v>
      </c>
      <c r="G300" s="30">
        <v>2401</v>
      </c>
      <c r="H300" s="31">
        <f>G300-$G$7</f>
        <v>-573</v>
      </c>
      <c r="I300" s="32">
        <v>784</v>
      </c>
      <c r="J300" s="11">
        <f>RANK(I300,$I$8:$I$663,0)</f>
        <v>375</v>
      </c>
      <c r="K300" s="32">
        <v>822</v>
      </c>
      <c r="L300" s="11">
        <f>RANK(K300,$K$8:$K$663,0)</f>
        <v>117</v>
      </c>
      <c r="M300" s="32">
        <v>795</v>
      </c>
      <c r="N300" s="11">
        <f>RANK(M300,$M$8:$M$663,0)</f>
        <v>454</v>
      </c>
      <c r="O300" s="33"/>
      <c r="P300" s="33"/>
      <c r="Q300" s="33"/>
      <c r="R300" s="27">
        <f>MAX($AE$4-A300+1)</f>
        <v>103</v>
      </c>
      <c r="S300" s="27">
        <f>(2*$AO$3)-2*(A300-1)</f>
        <v>728</v>
      </c>
      <c r="T300" s="22" t="s">
        <v>47</v>
      </c>
    </row>
    <row r="301" spans="1:20" ht="12.75">
      <c r="A301" s="27">
        <f>RANK(G301,$G$8:$G$663,0)</f>
        <v>294</v>
      </c>
      <c r="B301" s="28" t="s">
        <v>456</v>
      </c>
      <c r="C301" s="29" t="s">
        <v>61</v>
      </c>
      <c r="D301" s="29" t="s">
        <v>10</v>
      </c>
      <c r="E301" s="29" t="s">
        <v>75</v>
      </c>
      <c r="F301" s="29" t="s">
        <v>43</v>
      </c>
      <c r="G301" s="30">
        <v>2400</v>
      </c>
      <c r="H301" s="31">
        <f>G301-$G$7</f>
        <v>-574</v>
      </c>
      <c r="I301" s="32">
        <v>901</v>
      </c>
      <c r="J301" s="11">
        <f>RANK(I301,$I$8:$I$663,0)</f>
        <v>161</v>
      </c>
      <c r="K301" s="32">
        <v>756</v>
      </c>
      <c r="L301" s="11">
        <f>RANK(K301,$K$8:$K$663,0)</f>
        <v>279</v>
      </c>
      <c r="M301" s="32">
        <v>743</v>
      </c>
      <c r="N301" s="11">
        <f>RANK(M301,$M$8:$M$663,0)</f>
        <v>544</v>
      </c>
      <c r="O301" s="33"/>
      <c r="P301" s="33"/>
      <c r="Q301" s="33"/>
      <c r="R301" s="27">
        <f>MAX($AE$4-A301+1)</f>
        <v>102</v>
      </c>
      <c r="S301" s="27">
        <f>(2*$AO$3)-2*(A301-1)</f>
        <v>726</v>
      </c>
      <c r="T301" s="22" t="s">
        <v>44</v>
      </c>
    </row>
    <row r="302" spans="1:20" ht="12.75">
      <c r="A302" s="27">
        <f>RANK(G302,$G$8:$G$663,0)</f>
        <v>295</v>
      </c>
      <c r="B302" s="28" t="s">
        <v>457</v>
      </c>
      <c r="C302" s="29" t="s">
        <v>113</v>
      </c>
      <c r="D302" s="29" t="s">
        <v>10</v>
      </c>
      <c r="E302" s="29" t="s">
        <v>458</v>
      </c>
      <c r="F302" s="29" t="s">
        <v>43</v>
      </c>
      <c r="G302" s="30">
        <v>2399</v>
      </c>
      <c r="H302" s="31">
        <f>G302-$G$7</f>
        <v>-575</v>
      </c>
      <c r="I302" s="32">
        <v>773</v>
      </c>
      <c r="J302" s="11">
        <f>RANK(I302,$I$8:$I$663,0)</f>
        <v>388</v>
      </c>
      <c r="K302" s="32">
        <v>784</v>
      </c>
      <c r="L302" s="11">
        <f>RANK(K302,$K$8:$K$663,0)</f>
        <v>199</v>
      </c>
      <c r="M302" s="32">
        <v>842</v>
      </c>
      <c r="N302" s="11">
        <f>RANK(M302,$M$8:$M$663,0)</f>
        <v>289</v>
      </c>
      <c r="O302" s="33"/>
      <c r="P302" s="33"/>
      <c r="Q302" s="33"/>
      <c r="R302" s="27">
        <f>MAX($AE$4-A302+1)</f>
        <v>101</v>
      </c>
      <c r="S302" s="27">
        <f>(2*$AO$3)-2*(A302-1)</f>
        <v>724</v>
      </c>
      <c r="T302" s="22" t="s">
        <v>47</v>
      </c>
    </row>
    <row r="303" spans="1:20" ht="12.75">
      <c r="A303" s="27">
        <f>RANK(G303,$G$8:$G$663,0)</f>
        <v>296</v>
      </c>
      <c r="B303" s="28" t="s">
        <v>459</v>
      </c>
      <c r="C303" s="29" t="s">
        <v>23</v>
      </c>
      <c r="D303" s="29" t="s">
        <v>7</v>
      </c>
      <c r="E303" s="29" t="s">
        <v>123</v>
      </c>
      <c r="F303" s="29" t="s">
        <v>43</v>
      </c>
      <c r="G303" s="30">
        <v>2397</v>
      </c>
      <c r="H303" s="31">
        <f>G303-$G$7</f>
        <v>-577</v>
      </c>
      <c r="I303" s="32">
        <v>916</v>
      </c>
      <c r="J303" s="11">
        <f>RANK(I303,$I$8:$I$663,0)</f>
        <v>146</v>
      </c>
      <c r="K303" s="32">
        <v>653</v>
      </c>
      <c r="L303" s="11">
        <f>RANK(K303,$K$8:$K$663,0)</f>
        <v>566</v>
      </c>
      <c r="M303" s="32">
        <v>828</v>
      </c>
      <c r="N303" s="11">
        <f>RANK(M303,$M$8:$M$663,0)</f>
        <v>341</v>
      </c>
      <c r="O303" s="33"/>
      <c r="P303" s="33"/>
      <c r="Q303" s="33"/>
      <c r="R303" s="27">
        <f>MAX($AE$4-A303+1)</f>
        <v>100</v>
      </c>
      <c r="S303" s="27">
        <f>(2*$AO$3)-2*(A303-1)</f>
        <v>722</v>
      </c>
      <c r="T303" s="22" t="s">
        <v>44</v>
      </c>
    </row>
    <row r="304" spans="1:20" ht="12.75">
      <c r="A304" s="27">
        <f>RANK(G304,$G$8:$G$663,0)</f>
        <v>297</v>
      </c>
      <c r="B304" s="28" t="s">
        <v>460</v>
      </c>
      <c r="C304" s="29" t="s">
        <v>113</v>
      </c>
      <c r="D304" s="29" t="s">
        <v>8</v>
      </c>
      <c r="E304" s="29" t="s">
        <v>59</v>
      </c>
      <c r="F304" s="29" t="s">
        <v>43</v>
      </c>
      <c r="G304" s="30">
        <v>2396</v>
      </c>
      <c r="H304" s="31">
        <f>G304-$G$7</f>
        <v>-578</v>
      </c>
      <c r="I304" s="32">
        <v>780</v>
      </c>
      <c r="J304" s="11">
        <f>RANK(I304,$I$8:$I$663,0)</f>
        <v>378</v>
      </c>
      <c r="K304" s="32">
        <v>751</v>
      </c>
      <c r="L304" s="11">
        <f>RANK(K304,$K$8:$K$663,0)</f>
        <v>296</v>
      </c>
      <c r="M304" s="32">
        <v>865</v>
      </c>
      <c r="N304" s="11">
        <f>RANK(M304,$M$8:$M$663,0)</f>
        <v>199</v>
      </c>
      <c r="O304" s="33"/>
      <c r="P304" s="33"/>
      <c r="Q304" s="33"/>
      <c r="R304" s="27">
        <f>MAX($AE$4-A304+1)</f>
        <v>99</v>
      </c>
      <c r="S304" s="27">
        <f>(2*$AO$3)-2*(A304-1)</f>
        <v>720</v>
      </c>
      <c r="T304" s="22" t="s">
        <v>47</v>
      </c>
    </row>
    <row r="305" spans="1:20" ht="12.75">
      <c r="A305" s="27">
        <f>RANK(G305,$G$8:$G$663,0)</f>
        <v>297</v>
      </c>
      <c r="B305" s="28" t="s">
        <v>461</v>
      </c>
      <c r="C305" s="29" t="s">
        <v>113</v>
      </c>
      <c r="D305" s="29" t="s">
        <v>9</v>
      </c>
      <c r="E305" s="29" t="s">
        <v>92</v>
      </c>
      <c r="F305" s="29" t="s">
        <v>43</v>
      </c>
      <c r="G305" s="30">
        <v>2396</v>
      </c>
      <c r="H305" s="31">
        <f>G305-$G$7</f>
        <v>-578</v>
      </c>
      <c r="I305" s="32">
        <v>824</v>
      </c>
      <c r="J305" s="11">
        <f>RANK(I305,$I$8:$I$663,0)</f>
        <v>298</v>
      </c>
      <c r="K305" s="32">
        <v>755</v>
      </c>
      <c r="L305" s="11">
        <f>RANK(K305,$K$8:$K$663,0)</f>
        <v>282</v>
      </c>
      <c r="M305" s="32">
        <v>817</v>
      </c>
      <c r="N305" s="11">
        <f>RANK(M305,$M$8:$M$663,0)</f>
        <v>383</v>
      </c>
      <c r="O305" s="33"/>
      <c r="P305" s="33"/>
      <c r="Q305" s="33"/>
      <c r="R305" s="27">
        <f>MAX($AE$4-A305+1)</f>
        <v>99</v>
      </c>
      <c r="S305" s="27">
        <f>(2*$AO$3)-2*(A305-1)</f>
        <v>720</v>
      </c>
      <c r="T305" s="22" t="s">
        <v>47</v>
      </c>
    </row>
    <row r="306" spans="1:20" ht="12.75">
      <c r="A306" s="27">
        <f>RANK(G306,$G$8:$G$663,0)</f>
        <v>299</v>
      </c>
      <c r="B306" s="23" t="s">
        <v>462</v>
      </c>
      <c r="C306" s="22" t="s">
        <v>23</v>
      </c>
      <c r="D306" s="22" t="s">
        <v>9</v>
      </c>
      <c r="E306" s="22" t="s">
        <v>132</v>
      </c>
      <c r="F306" s="22" t="s">
        <v>43</v>
      </c>
      <c r="G306" s="34">
        <v>2394</v>
      </c>
      <c r="H306" s="31">
        <f>G306-$G$7</f>
        <v>-580</v>
      </c>
      <c r="I306" s="35">
        <v>862</v>
      </c>
      <c r="J306" s="11">
        <f>RANK(I306,$I$8:$I$663,0)</f>
        <v>227</v>
      </c>
      <c r="K306" s="35">
        <v>671</v>
      </c>
      <c r="L306" s="11">
        <f>RANK(K306,$K$8:$K$663,0)</f>
        <v>540</v>
      </c>
      <c r="M306" s="35">
        <v>861</v>
      </c>
      <c r="N306" s="11">
        <f>RANK(M306,$M$8:$M$663,0)</f>
        <v>214</v>
      </c>
      <c r="O306" s="33"/>
      <c r="P306" s="33"/>
      <c r="Q306" s="33"/>
      <c r="R306" s="27">
        <f>MAX($AE$4-A306+1)</f>
        <v>97</v>
      </c>
      <c r="S306" s="27">
        <f>(2*$AO$3)-2*(A306-1)</f>
        <v>716</v>
      </c>
      <c r="T306" s="22" t="s">
        <v>66</v>
      </c>
    </row>
    <row r="307" spans="1:20" ht="12.75">
      <c r="A307" s="27">
        <f>RANK(G307,$G$8:$G$663,0)</f>
        <v>299</v>
      </c>
      <c r="B307" s="28" t="s">
        <v>463</v>
      </c>
      <c r="C307" s="29" t="s">
        <v>113</v>
      </c>
      <c r="D307" s="29" t="s">
        <v>8</v>
      </c>
      <c r="E307" s="29" t="s">
        <v>346</v>
      </c>
      <c r="F307" s="29" t="s">
        <v>43</v>
      </c>
      <c r="G307" s="30">
        <v>2394</v>
      </c>
      <c r="H307" s="31">
        <f>G307-$G$7</f>
        <v>-580</v>
      </c>
      <c r="I307" s="32">
        <v>843</v>
      </c>
      <c r="J307" s="11">
        <f>RANK(I307,$I$8:$I$663,0)</f>
        <v>261</v>
      </c>
      <c r="K307" s="32">
        <v>757</v>
      </c>
      <c r="L307" s="11">
        <f>RANK(K307,$K$8:$K$663,0)</f>
        <v>273</v>
      </c>
      <c r="M307" s="32">
        <v>794</v>
      </c>
      <c r="N307" s="11">
        <f>RANK(M307,$M$8:$M$663,0)</f>
        <v>456</v>
      </c>
      <c r="O307" s="33"/>
      <c r="P307" s="33"/>
      <c r="Q307" s="33"/>
      <c r="R307" s="27">
        <f>MAX($AE$4-A307+1)</f>
        <v>97</v>
      </c>
      <c r="S307" s="27">
        <f>(2*$AO$3)-2*(A307-1)</f>
        <v>716</v>
      </c>
      <c r="T307" s="22" t="s">
        <v>73</v>
      </c>
    </row>
    <row r="308" spans="1:20" ht="12.75">
      <c r="A308" s="27">
        <f>RANK(G308,$G$8:$G$663,0)</f>
        <v>299</v>
      </c>
      <c r="B308" s="28" t="s">
        <v>464</v>
      </c>
      <c r="C308" s="29" t="s">
        <v>61</v>
      </c>
      <c r="D308" s="29" t="s">
        <v>10</v>
      </c>
      <c r="E308" s="29" t="s">
        <v>59</v>
      </c>
      <c r="F308" s="29" t="s">
        <v>43</v>
      </c>
      <c r="G308" s="30">
        <v>2394</v>
      </c>
      <c r="H308" s="31">
        <f>G308-$G$7</f>
        <v>-580</v>
      </c>
      <c r="I308" s="32">
        <v>840</v>
      </c>
      <c r="J308" s="11">
        <f>RANK(I308,$I$8:$I$663,0)</f>
        <v>269</v>
      </c>
      <c r="K308" s="32">
        <v>700</v>
      </c>
      <c r="L308" s="11">
        <f>RANK(K308,$K$8:$K$663,0)</f>
        <v>456</v>
      </c>
      <c r="M308" s="32">
        <v>854</v>
      </c>
      <c r="N308" s="11">
        <f>RANK(M308,$M$8:$M$663,0)</f>
        <v>238</v>
      </c>
      <c r="O308" s="33"/>
      <c r="P308" s="33"/>
      <c r="Q308" s="33"/>
      <c r="R308" s="27">
        <f>MAX($AE$4-A308+1)</f>
        <v>97</v>
      </c>
      <c r="S308" s="27">
        <f>(2*$AO$3)-2*(A308-1)</f>
        <v>716</v>
      </c>
      <c r="T308" s="22" t="s">
        <v>47</v>
      </c>
    </row>
    <row r="309" spans="1:20" ht="12.75">
      <c r="A309" s="27">
        <f>RANK(G309,$G$8:$G$663,0)</f>
        <v>302</v>
      </c>
      <c r="B309" s="28" t="s">
        <v>465</v>
      </c>
      <c r="C309" s="29" t="s">
        <v>61</v>
      </c>
      <c r="D309" s="29" t="s">
        <v>8</v>
      </c>
      <c r="E309" s="29" t="s">
        <v>128</v>
      </c>
      <c r="F309" s="29" t="s">
        <v>43</v>
      </c>
      <c r="G309" s="30">
        <v>2391</v>
      </c>
      <c r="H309" s="31">
        <f>G309-$G$7</f>
        <v>-583</v>
      </c>
      <c r="I309" s="32">
        <v>896</v>
      </c>
      <c r="J309" s="11">
        <f>RANK(I309,$I$8:$I$663,0)</f>
        <v>168</v>
      </c>
      <c r="K309" s="32">
        <v>689</v>
      </c>
      <c r="L309" s="11">
        <f>RANK(K309,$K$8:$K$663,0)</f>
        <v>488</v>
      </c>
      <c r="M309" s="32">
        <v>806</v>
      </c>
      <c r="N309" s="11">
        <f>RANK(M309,$M$8:$M$663,0)</f>
        <v>421</v>
      </c>
      <c r="O309" s="33"/>
      <c r="P309" s="33"/>
      <c r="Q309" s="33"/>
      <c r="R309" s="27">
        <f>MAX($AE$4-A309+1)</f>
        <v>94</v>
      </c>
      <c r="S309" s="27">
        <f>(2*$AO$3)-2*(A309-1)</f>
        <v>710</v>
      </c>
      <c r="T309" s="22" t="s">
        <v>47</v>
      </c>
    </row>
    <row r="310" spans="1:20" ht="12.75">
      <c r="A310" s="27">
        <f>RANK(G310,$G$8:$G$663,0)</f>
        <v>303</v>
      </c>
      <c r="B310" s="23" t="s">
        <v>466</v>
      </c>
      <c r="C310" s="22" t="s">
        <v>113</v>
      </c>
      <c r="D310" s="22" t="s">
        <v>7</v>
      </c>
      <c r="E310" s="22" t="s">
        <v>132</v>
      </c>
      <c r="F310" s="22" t="s">
        <v>43</v>
      </c>
      <c r="G310" s="34">
        <v>2390</v>
      </c>
      <c r="H310" s="31">
        <f>G310-$G$7</f>
        <v>-584</v>
      </c>
      <c r="I310" s="35">
        <v>806</v>
      </c>
      <c r="J310" s="11">
        <f>RANK(I310,$I$8:$I$663,0)</f>
        <v>335</v>
      </c>
      <c r="K310" s="35">
        <v>747</v>
      </c>
      <c r="L310" s="11">
        <f>RANK(K310,$K$8:$K$663,0)</f>
        <v>301</v>
      </c>
      <c r="M310" s="35">
        <v>837</v>
      </c>
      <c r="N310" s="11">
        <f>RANK(M310,$M$8:$M$663,0)</f>
        <v>305</v>
      </c>
      <c r="O310" s="33"/>
      <c r="P310" s="33"/>
      <c r="Q310" s="33"/>
      <c r="R310" s="27">
        <f>MAX($AE$4-A310+1)</f>
        <v>93</v>
      </c>
      <c r="S310" s="27">
        <f>(2*$AO$3)-2*(A310-1)</f>
        <v>708</v>
      </c>
      <c r="T310" s="22" t="s">
        <v>66</v>
      </c>
    </row>
    <row r="311" spans="1:20" ht="12.75">
      <c r="A311" s="27">
        <f>RANK(G311,$G$8:$G$663,0)</f>
        <v>304</v>
      </c>
      <c r="B311" s="23" t="s">
        <v>467</v>
      </c>
      <c r="C311" s="22" t="s">
        <v>61</v>
      </c>
      <c r="D311" s="22" t="s">
        <v>6</v>
      </c>
      <c r="E311" s="22" t="s">
        <v>425</v>
      </c>
      <c r="F311" s="22" t="s">
        <v>43</v>
      </c>
      <c r="G311" s="34">
        <v>2388</v>
      </c>
      <c r="H311" s="31">
        <f>G311-$G$7</f>
        <v>-586</v>
      </c>
      <c r="I311" s="35">
        <v>816</v>
      </c>
      <c r="J311" s="11">
        <f>RANK(I311,$I$8:$I$663,0)</f>
        <v>313</v>
      </c>
      <c r="K311" s="35">
        <v>711</v>
      </c>
      <c r="L311" s="11">
        <f>RANK(K311,$K$8:$K$663,0)</f>
        <v>415</v>
      </c>
      <c r="M311" s="35">
        <v>861</v>
      </c>
      <c r="N311" s="11">
        <f>RANK(M311,$M$8:$M$663,0)</f>
        <v>214</v>
      </c>
      <c r="O311" s="33"/>
      <c r="P311" s="33"/>
      <c r="Q311" s="33"/>
      <c r="R311" s="27">
        <f>MAX($AE$4-A311+1)</f>
        <v>92</v>
      </c>
      <c r="S311" s="27">
        <f>(2*$AO$3)-2*(A311-1)</f>
        <v>706</v>
      </c>
      <c r="T311" s="22" t="s">
        <v>66</v>
      </c>
    </row>
    <row r="312" spans="1:20" ht="12.75">
      <c r="A312" s="27">
        <f>RANK(G312,$G$8:$G$663,0)</f>
        <v>304</v>
      </c>
      <c r="B312" s="23" t="s">
        <v>468</v>
      </c>
      <c r="C312" s="22" t="s">
        <v>61</v>
      </c>
      <c r="D312" s="22" t="s">
        <v>7</v>
      </c>
      <c r="E312" s="22" t="s">
        <v>212</v>
      </c>
      <c r="F312" s="22" t="s">
        <v>43</v>
      </c>
      <c r="G312" s="34">
        <v>2388</v>
      </c>
      <c r="H312" s="31">
        <f>G312-$G$7</f>
        <v>-586</v>
      </c>
      <c r="I312" s="35">
        <v>783</v>
      </c>
      <c r="J312" s="11">
        <f>RANK(I312,$I$8:$I$663,0)</f>
        <v>376</v>
      </c>
      <c r="K312" s="35">
        <v>722</v>
      </c>
      <c r="L312" s="11">
        <f>RANK(K312,$K$8:$K$663,0)</f>
        <v>378</v>
      </c>
      <c r="M312" s="35">
        <v>883</v>
      </c>
      <c r="N312" s="11">
        <f>RANK(M312,$M$8:$M$663,0)</f>
        <v>132</v>
      </c>
      <c r="O312" s="33"/>
      <c r="P312" s="33"/>
      <c r="Q312" s="33"/>
      <c r="R312" s="27">
        <f>MAX($AE$4-A312+1)</f>
        <v>92</v>
      </c>
      <c r="S312" s="27">
        <f>(2*$AO$3)-2*(A312-1)</f>
        <v>706</v>
      </c>
      <c r="T312" s="22" t="s">
        <v>66</v>
      </c>
    </row>
    <row r="313" spans="1:20" ht="12.75">
      <c r="A313" s="27">
        <f>RANK(G313,$G$8:$G$663,0)</f>
        <v>304</v>
      </c>
      <c r="B313" s="28" t="s">
        <v>469</v>
      </c>
      <c r="C313" s="29" t="s">
        <v>113</v>
      </c>
      <c r="D313" s="29" t="s">
        <v>9</v>
      </c>
      <c r="E313" s="29" t="s">
        <v>123</v>
      </c>
      <c r="F313" s="29" t="s">
        <v>43</v>
      </c>
      <c r="G313" s="30">
        <v>2388</v>
      </c>
      <c r="H313" s="31">
        <f>G313-$G$7</f>
        <v>-586</v>
      </c>
      <c r="I313" s="32">
        <v>763</v>
      </c>
      <c r="J313" s="11">
        <f>RANK(I313,$I$8:$I$663,0)</f>
        <v>409</v>
      </c>
      <c r="K313" s="32">
        <v>756</v>
      </c>
      <c r="L313" s="11">
        <f>RANK(K313,$K$8:$K$663,0)</f>
        <v>279</v>
      </c>
      <c r="M313" s="32">
        <v>869</v>
      </c>
      <c r="N313" s="11">
        <f>RANK(M313,$M$8:$M$663,0)</f>
        <v>181</v>
      </c>
      <c r="O313" s="33"/>
      <c r="P313" s="33"/>
      <c r="Q313" s="33"/>
      <c r="R313" s="27">
        <f>MAX($AE$4-A313+1)</f>
        <v>92</v>
      </c>
      <c r="S313" s="27">
        <f>(2*$AO$3)-2*(A313-1)</f>
        <v>706</v>
      </c>
      <c r="T313" s="22" t="s">
        <v>44</v>
      </c>
    </row>
    <row r="314" spans="1:20" ht="12.75">
      <c r="A314" s="27">
        <f>RANK(G314,$G$8:$G$663,0)</f>
        <v>304</v>
      </c>
      <c r="B314" s="28" t="s">
        <v>470</v>
      </c>
      <c r="C314" s="29" t="s">
        <v>61</v>
      </c>
      <c r="D314" s="29" t="s">
        <v>8</v>
      </c>
      <c r="E314" s="29" t="s">
        <v>448</v>
      </c>
      <c r="F314" s="29" t="s">
        <v>43</v>
      </c>
      <c r="G314" s="30">
        <v>2388</v>
      </c>
      <c r="H314" s="31">
        <f>G314-$G$7</f>
        <v>-586</v>
      </c>
      <c r="I314" s="32">
        <v>802</v>
      </c>
      <c r="J314" s="11">
        <f>RANK(I314,$I$8:$I$663,0)</f>
        <v>344</v>
      </c>
      <c r="K314" s="32">
        <v>764</v>
      </c>
      <c r="L314" s="11">
        <f>RANK(K314,$K$8:$K$663,0)</f>
        <v>248</v>
      </c>
      <c r="M314" s="32">
        <v>822</v>
      </c>
      <c r="N314" s="11">
        <f>RANK(M314,$M$8:$M$663,0)</f>
        <v>365</v>
      </c>
      <c r="O314" s="33"/>
      <c r="P314" s="33"/>
      <c r="Q314" s="33"/>
      <c r="R314" s="27">
        <f>MAX($AE$4-A314+1)</f>
        <v>92</v>
      </c>
      <c r="S314" s="27">
        <f>(2*$AO$3)-2*(A314-1)</f>
        <v>706</v>
      </c>
      <c r="T314" s="22" t="s">
        <v>73</v>
      </c>
    </row>
    <row r="315" spans="1:20" ht="12.75">
      <c r="A315" s="27">
        <f>RANK(G315,$G$8:$G$663,0)</f>
        <v>304</v>
      </c>
      <c r="B315" s="28" t="s">
        <v>471</v>
      </c>
      <c r="C315" s="29" t="s">
        <v>61</v>
      </c>
      <c r="D315" s="29" t="s">
        <v>10</v>
      </c>
      <c r="E315" s="29" t="s">
        <v>318</v>
      </c>
      <c r="F315" s="29" t="s">
        <v>43</v>
      </c>
      <c r="G315" s="30">
        <v>2388</v>
      </c>
      <c r="H315" s="31">
        <f>G315-$G$7</f>
        <v>-586</v>
      </c>
      <c r="I315" s="32">
        <v>826</v>
      </c>
      <c r="J315" s="11">
        <f>RANK(I315,$I$8:$I$663,0)</f>
        <v>294</v>
      </c>
      <c r="K315" s="32">
        <v>695</v>
      </c>
      <c r="L315" s="11">
        <f>RANK(K315,$K$8:$K$663,0)</f>
        <v>470</v>
      </c>
      <c r="M315" s="32">
        <v>867</v>
      </c>
      <c r="N315" s="11">
        <f>RANK(M315,$M$8:$M$663,0)</f>
        <v>191</v>
      </c>
      <c r="O315" s="33"/>
      <c r="P315" s="33"/>
      <c r="Q315" s="33"/>
      <c r="R315" s="27">
        <f>MAX($AE$4-A315+1)</f>
        <v>92</v>
      </c>
      <c r="S315" s="27">
        <f>(2*$AO$3)-2*(A315-1)</f>
        <v>706</v>
      </c>
      <c r="T315" s="22" t="s">
        <v>47</v>
      </c>
    </row>
    <row r="316" spans="1:20" ht="12.75">
      <c r="A316" s="27">
        <f>RANK(G316,$G$8:$G$663,0)</f>
        <v>309</v>
      </c>
      <c r="B316" s="23" t="s">
        <v>472</v>
      </c>
      <c r="C316" s="22" t="s">
        <v>61</v>
      </c>
      <c r="D316" s="22" t="s">
        <v>7</v>
      </c>
      <c r="E316" s="22" t="s">
        <v>132</v>
      </c>
      <c r="F316" s="22" t="s">
        <v>43</v>
      </c>
      <c r="G316" s="34">
        <v>2385</v>
      </c>
      <c r="H316" s="31">
        <f>G316-$G$7</f>
        <v>-589</v>
      </c>
      <c r="I316" s="35">
        <v>802</v>
      </c>
      <c r="J316" s="11">
        <f>RANK(I316,$I$8:$I$663,0)</f>
        <v>344</v>
      </c>
      <c r="K316" s="35">
        <v>710</v>
      </c>
      <c r="L316" s="11">
        <f>RANK(K316,$K$8:$K$663,0)</f>
        <v>420</v>
      </c>
      <c r="M316" s="35">
        <v>873</v>
      </c>
      <c r="N316" s="11">
        <f>RANK(M316,$M$8:$M$663,0)</f>
        <v>165</v>
      </c>
      <c r="O316" s="33"/>
      <c r="P316" s="33"/>
      <c r="Q316" s="33"/>
      <c r="R316" s="27">
        <f>MAX($AE$4-A316+1)</f>
        <v>87</v>
      </c>
      <c r="S316" s="27">
        <f>(2*$AO$3)-2*(A316-1)</f>
        <v>696</v>
      </c>
      <c r="T316" s="22" t="s">
        <v>66</v>
      </c>
    </row>
    <row r="317" spans="1:20" ht="12.75">
      <c r="A317" s="27">
        <f>RANK(G317,$G$8:$G$663,0)</f>
        <v>309</v>
      </c>
      <c r="B317" s="28" t="s">
        <v>473</v>
      </c>
      <c r="C317" s="29" t="s">
        <v>23</v>
      </c>
      <c r="D317" s="29" t="s">
        <v>11</v>
      </c>
      <c r="E317" s="29" t="s">
        <v>123</v>
      </c>
      <c r="F317" s="29" t="s">
        <v>43</v>
      </c>
      <c r="G317" s="30">
        <v>2385</v>
      </c>
      <c r="H317" s="31">
        <f>G317-$G$7</f>
        <v>-589</v>
      </c>
      <c r="I317" s="32">
        <v>769</v>
      </c>
      <c r="J317" s="11">
        <f>RANK(I317,$I$8:$I$663,0)</f>
        <v>397</v>
      </c>
      <c r="K317" s="32">
        <v>755</v>
      </c>
      <c r="L317" s="11">
        <f>RANK(K317,$K$8:$K$663,0)</f>
        <v>282</v>
      </c>
      <c r="M317" s="32">
        <v>861</v>
      </c>
      <c r="N317" s="11">
        <f>RANK(M317,$M$8:$M$663,0)</f>
        <v>214</v>
      </c>
      <c r="O317" s="33"/>
      <c r="P317" s="33"/>
      <c r="Q317" s="33"/>
      <c r="R317" s="27">
        <f>MAX($AE$4-A317+1)</f>
        <v>87</v>
      </c>
      <c r="S317" s="27">
        <f>(2*$AO$3)-2*(A317-1)</f>
        <v>696</v>
      </c>
      <c r="T317" s="22" t="s">
        <v>44</v>
      </c>
    </row>
    <row r="318" spans="1:20" ht="12.75">
      <c r="A318" s="27">
        <f>RANK(G318,$G$8:$G$663,0)</f>
        <v>311</v>
      </c>
      <c r="B318" s="28" t="s">
        <v>474</v>
      </c>
      <c r="C318" s="29" t="s">
        <v>61</v>
      </c>
      <c r="D318" s="29" t="s">
        <v>10</v>
      </c>
      <c r="E318" s="29" t="s">
        <v>336</v>
      </c>
      <c r="F318" s="29" t="s">
        <v>43</v>
      </c>
      <c r="G318" s="30">
        <v>2384</v>
      </c>
      <c r="H318" s="31">
        <f>G318-$G$7</f>
        <v>-590</v>
      </c>
      <c r="I318" s="32">
        <v>815</v>
      </c>
      <c r="J318" s="11">
        <f>RANK(I318,$I$8:$I$663,0)</f>
        <v>316</v>
      </c>
      <c r="K318" s="32">
        <v>793</v>
      </c>
      <c r="L318" s="11">
        <f>RANK(K318,$K$8:$K$663,0)</f>
        <v>179</v>
      </c>
      <c r="M318" s="32">
        <v>776</v>
      </c>
      <c r="N318" s="11">
        <f>RANK(M318,$M$8:$M$663,0)</f>
        <v>494</v>
      </c>
      <c r="O318" s="33"/>
      <c r="P318" s="33"/>
      <c r="Q318" s="33"/>
      <c r="R318" s="27">
        <f>MAX($AE$4-A318+1)</f>
        <v>85</v>
      </c>
      <c r="S318" s="27">
        <f>(2*$AO$3)-2*(A318-1)</f>
        <v>692</v>
      </c>
      <c r="T318" s="22" t="s">
        <v>44</v>
      </c>
    </row>
    <row r="319" spans="1:20" ht="12.75">
      <c r="A319" s="27">
        <f>RANK(G319,$G$8:$G$663,0)</f>
        <v>311</v>
      </c>
      <c r="B319" s="28" t="s">
        <v>475</v>
      </c>
      <c r="C319" s="29" t="s">
        <v>23</v>
      </c>
      <c r="D319" s="29" t="s">
        <v>13</v>
      </c>
      <c r="E319" s="29" t="s">
        <v>193</v>
      </c>
      <c r="F319" s="29" t="s">
        <v>43</v>
      </c>
      <c r="G319" s="30">
        <v>2384</v>
      </c>
      <c r="H319" s="31">
        <f>G319-$G$7</f>
        <v>-590</v>
      </c>
      <c r="I319" s="32">
        <v>806</v>
      </c>
      <c r="J319" s="11">
        <f>RANK(I319,$I$8:$I$663,0)</f>
        <v>335</v>
      </c>
      <c r="K319" s="32">
        <v>799</v>
      </c>
      <c r="L319" s="11">
        <f>RANK(K319,$K$8:$K$663,0)</f>
        <v>166</v>
      </c>
      <c r="M319" s="32">
        <v>779</v>
      </c>
      <c r="N319" s="11">
        <f>RANK(M319,$M$8:$M$663,0)</f>
        <v>488</v>
      </c>
      <c r="O319" s="33"/>
      <c r="P319" s="33"/>
      <c r="Q319" s="33"/>
      <c r="R319" s="27">
        <f>MAX($AE$4-A319+1)</f>
        <v>85</v>
      </c>
      <c r="S319" s="27">
        <f>(2*$AO$3)-2*(A319-1)</f>
        <v>692</v>
      </c>
      <c r="T319" s="22" t="s">
        <v>44</v>
      </c>
    </row>
    <row r="320" spans="1:20" ht="12.75">
      <c r="A320" s="27">
        <f>RANK(G320,$G$8:$G$663,0)</f>
        <v>313</v>
      </c>
      <c r="B320" s="23" t="s">
        <v>476</v>
      </c>
      <c r="C320" s="22" t="s">
        <v>61</v>
      </c>
      <c r="D320" s="22" t="s">
        <v>9</v>
      </c>
      <c r="E320" s="22" t="s">
        <v>121</v>
      </c>
      <c r="F320" s="22" t="s">
        <v>43</v>
      </c>
      <c r="G320" s="34">
        <v>2383</v>
      </c>
      <c r="H320" s="31">
        <f>G320-$G$7</f>
        <v>-591</v>
      </c>
      <c r="I320" s="35">
        <v>770</v>
      </c>
      <c r="J320" s="11">
        <f>RANK(I320,$I$8:$I$663,0)</f>
        <v>394</v>
      </c>
      <c r="K320" s="35">
        <v>774</v>
      </c>
      <c r="L320" s="11">
        <f>RANK(K320,$K$8:$K$663,0)</f>
        <v>223</v>
      </c>
      <c r="M320" s="35">
        <v>839</v>
      </c>
      <c r="N320" s="11">
        <f>RANK(M320,$M$8:$M$663,0)</f>
        <v>296</v>
      </c>
      <c r="O320" s="33"/>
      <c r="P320" s="33"/>
      <c r="Q320" s="33"/>
      <c r="R320" s="27">
        <f>MAX($AE$4-A320+1)</f>
        <v>83</v>
      </c>
      <c r="S320" s="27">
        <f>(2*$AO$3)-2*(A320-1)</f>
        <v>688</v>
      </c>
      <c r="T320" s="22" t="s">
        <v>66</v>
      </c>
    </row>
    <row r="321" spans="1:20" ht="12.75">
      <c r="A321" s="27">
        <f>RANK(G321,$G$8:$G$663,0)</f>
        <v>313</v>
      </c>
      <c r="B321" s="23" t="s">
        <v>477</v>
      </c>
      <c r="C321" s="22" t="s">
        <v>61</v>
      </c>
      <c r="D321" s="22" t="s">
        <v>10</v>
      </c>
      <c r="E321" s="22" t="s">
        <v>425</v>
      </c>
      <c r="F321" s="22" t="s">
        <v>43</v>
      </c>
      <c r="G321" s="34">
        <v>2383</v>
      </c>
      <c r="H321" s="31">
        <f>G321-$G$7</f>
        <v>-591</v>
      </c>
      <c r="I321" s="35">
        <v>806</v>
      </c>
      <c r="J321" s="11">
        <f>RANK(I321,$I$8:$I$663,0)</f>
        <v>335</v>
      </c>
      <c r="K321" s="35">
        <v>764</v>
      </c>
      <c r="L321" s="11">
        <f>RANK(K321,$K$8:$K$663,0)</f>
        <v>248</v>
      </c>
      <c r="M321" s="35">
        <v>813</v>
      </c>
      <c r="N321" s="11">
        <f>RANK(M321,$M$8:$M$663,0)</f>
        <v>401</v>
      </c>
      <c r="O321" s="33"/>
      <c r="P321" s="33"/>
      <c r="Q321" s="33"/>
      <c r="R321" s="27">
        <f>MAX($AE$4-A321+1)</f>
        <v>83</v>
      </c>
      <c r="S321" s="27">
        <f>(2*$AO$3)-2*(A321-1)</f>
        <v>688</v>
      </c>
      <c r="T321" s="22" t="s">
        <v>66</v>
      </c>
    </row>
    <row r="322" spans="1:20" ht="12.75">
      <c r="A322" s="27">
        <f>RANK(G322,$G$8:$G$663,0)</f>
        <v>313</v>
      </c>
      <c r="B322" s="23" t="s">
        <v>478</v>
      </c>
      <c r="C322" s="22" t="s">
        <v>61</v>
      </c>
      <c r="D322" s="22" t="s">
        <v>11</v>
      </c>
      <c r="E322" s="22" t="s">
        <v>140</v>
      </c>
      <c r="F322" s="22" t="s">
        <v>43</v>
      </c>
      <c r="G322" s="34">
        <v>2383</v>
      </c>
      <c r="H322" s="31">
        <f>G322-$G$7</f>
        <v>-591</v>
      </c>
      <c r="I322" s="35">
        <v>835</v>
      </c>
      <c r="J322" s="11">
        <f>RANK(I322,$I$8:$I$663,0)</f>
        <v>279</v>
      </c>
      <c r="K322" s="35">
        <v>686</v>
      </c>
      <c r="L322" s="11">
        <f>RANK(K322,$K$8:$K$663,0)</f>
        <v>502</v>
      </c>
      <c r="M322" s="35">
        <v>862</v>
      </c>
      <c r="N322" s="11">
        <f>RANK(M322,$M$8:$M$663,0)</f>
        <v>211</v>
      </c>
      <c r="O322" s="33"/>
      <c r="P322" s="33"/>
      <c r="Q322" s="33"/>
      <c r="R322" s="27">
        <f>MAX($AE$4-A322+1)</f>
        <v>83</v>
      </c>
      <c r="S322" s="27">
        <f>(2*$AO$3)-2*(A322-1)</f>
        <v>688</v>
      </c>
      <c r="T322" s="22" t="s">
        <v>66</v>
      </c>
    </row>
    <row r="323" spans="1:20" ht="12.75">
      <c r="A323" s="27">
        <f>RANK(G323,$G$8:$G$663,0)</f>
        <v>313</v>
      </c>
      <c r="B323" s="23" t="s">
        <v>479</v>
      </c>
      <c r="C323" s="22" t="s">
        <v>61</v>
      </c>
      <c r="D323" s="22" t="s">
        <v>11</v>
      </c>
      <c r="E323" s="22" t="s">
        <v>315</v>
      </c>
      <c r="F323" s="22" t="s">
        <v>43</v>
      </c>
      <c r="G323" s="34">
        <v>2383</v>
      </c>
      <c r="H323" s="31">
        <f>G323-$G$7</f>
        <v>-591</v>
      </c>
      <c r="I323" s="35">
        <v>794</v>
      </c>
      <c r="J323" s="11">
        <f>RANK(I323,$I$8:$I$663,0)</f>
        <v>357</v>
      </c>
      <c r="K323" s="35">
        <v>762</v>
      </c>
      <c r="L323" s="11">
        <f>RANK(K323,$K$8:$K$663,0)</f>
        <v>259</v>
      </c>
      <c r="M323" s="35">
        <v>827</v>
      </c>
      <c r="N323" s="11">
        <f>RANK(M323,$M$8:$M$663,0)</f>
        <v>346</v>
      </c>
      <c r="O323" s="33"/>
      <c r="P323" s="33"/>
      <c r="Q323" s="33"/>
      <c r="R323" s="27">
        <f>MAX($AE$4-A323+1)</f>
        <v>83</v>
      </c>
      <c r="S323" s="27">
        <f>(2*$AO$3)-2*(A323-1)</f>
        <v>688</v>
      </c>
      <c r="T323" s="22" t="s">
        <v>66</v>
      </c>
    </row>
    <row r="324" spans="1:20" ht="12.75">
      <c r="A324" s="27">
        <f>RANK(G324,$G$8:$G$663,0)</f>
        <v>317</v>
      </c>
      <c r="B324" s="23" t="s">
        <v>480</v>
      </c>
      <c r="C324" s="22" t="s">
        <v>61</v>
      </c>
      <c r="D324" s="22" t="s">
        <v>10</v>
      </c>
      <c r="E324" s="22" t="s">
        <v>177</v>
      </c>
      <c r="F324" s="22" t="s">
        <v>43</v>
      </c>
      <c r="G324" s="34">
        <v>2382</v>
      </c>
      <c r="H324" s="31">
        <f>G324-$G$7</f>
        <v>-592</v>
      </c>
      <c r="I324" s="35">
        <v>773</v>
      </c>
      <c r="J324" s="11">
        <f>RANK(I324,$I$8:$I$663,0)</f>
        <v>388</v>
      </c>
      <c r="K324" s="35">
        <v>770</v>
      </c>
      <c r="L324" s="11">
        <f>RANK(K324,$K$8:$K$663,0)</f>
        <v>236</v>
      </c>
      <c r="M324" s="35">
        <v>839</v>
      </c>
      <c r="N324" s="11">
        <f>RANK(M324,$M$8:$M$663,0)</f>
        <v>296</v>
      </c>
      <c r="O324" s="33"/>
      <c r="P324" s="33"/>
      <c r="Q324" s="33"/>
      <c r="R324" s="27">
        <f>MAX($AE$4-A324+1)</f>
        <v>79</v>
      </c>
      <c r="S324" s="27">
        <f>(2*$AO$3)-2*(A324-1)</f>
        <v>680</v>
      </c>
      <c r="T324" s="22" t="s">
        <v>66</v>
      </c>
    </row>
    <row r="325" spans="1:20" ht="12.75">
      <c r="A325" s="27">
        <f>RANK(G325,$G$8:$G$663,0)</f>
        <v>317</v>
      </c>
      <c r="B325" s="28" t="s">
        <v>481</v>
      </c>
      <c r="C325" s="29" t="s">
        <v>113</v>
      </c>
      <c r="D325" s="29" t="s">
        <v>10</v>
      </c>
      <c r="E325" s="29" t="s">
        <v>78</v>
      </c>
      <c r="F325" s="29" t="s">
        <v>43</v>
      </c>
      <c r="G325" s="30">
        <v>2382</v>
      </c>
      <c r="H325" s="31">
        <f>G325-$G$7</f>
        <v>-592</v>
      </c>
      <c r="I325" s="32">
        <v>807</v>
      </c>
      <c r="J325" s="11">
        <f>RANK(I325,$I$8:$I$663,0)</f>
        <v>329</v>
      </c>
      <c r="K325" s="32">
        <v>793</v>
      </c>
      <c r="L325" s="11">
        <f>RANK(K325,$K$8:$K$663,0)</f>
        <v>179</v>
      </c>
      <c r="M325" s="32">
        <v>782</v>
      </c>
      <c r="N325" s="11">
        <f>RANK(M325,$M$8:$M$663,0)</f>
        <v>481</v>
      </c>
      <c r="O325" s="33"/>
      <c r="P325" s="33"/>
      <c r="Q325" s="33"/>
      <c r="R325" s="27">
        <f>MAX($AE$4-A325+1)</f>
        <v>79</v>
      </c>
      <c r="S325" s="27">
        <f>(2*$AO$3)-2*(A325-1)</f>
        <v>680</v>
      </c>
      <c r="T325" s="22" t="s">
        <v>47</v>
      </c>
    </row>
    <row r="326" spans="1:20" ht="12.75">
      <c r="A326" s="27">
        <f>RANK(G326,$G$8:$G$663,0)</f>
        <v>317</v>
      </c>
      <c r="B326" s="28" t="s">
        <v>482</v>
      </c>
      <c r="C326" s="29" t="s">
        <v>61</v>
      </c>
      <c r="D326" s="29" t="s">
        <v>12</v>
      </c>
      <c r="E326" s="29" t="s">
        <v>407</v>
      </c>
      <c r="F326" s="29" t="s">
        <v>43</v>
      </c>
      <c r="G326" s="30">
        <v>2382</v>
      </c>
      <c r="H326" s="31">
        <f>G326-$G$7</f>
        <v>-592</v>
      </c>
      <c r="I326" s="32">
        <v>765</v>
      </c>
      <c r="J326" s="11">
        <f>RANK(I326,$I$8:$I$663,0)</f>
        <v>406</v>
      </c>
      <c r="K326" s="32">
        <v>738</v>
      </c>
      <c r="L326" s="11">
        <f>RANK(K326,$K$8:$K$663,0)</f>
        <v>331</v>
      </c>
      <c r="M326" s="32">
        <v>879</v>
      </c>
      <c r="N326" s="11">
        <f>RANK(M326,$M$8:$M$663,0)</f>
        <v>144</v>
      </c>
      <c r="O326" s="33"/>
      <c r="P326" s="33"/>
      <c r="Q326" s="33"/>
      <c r="R326" s="27">
        <f>MAX($AE$4-A326+1)</f>
        <v>79</v>
      </c>
      <c r="S326" s="27">
        <f>(2*$AO$3)-2*(A326-1)</f>
        <v>680</v>
      </c>
      <c r="T326" s="22" t="s">
        <v>47</v>
      </c>
    </row>
    <row r="327" spans="1:20" ht="12.75">
      <c r="A327" s="27">
        <f>RANK(G327,$G$8:$G$663,0)</f>
        <v>320</v>
      </c>
      <c r="B327" s="28" t="s">
        <v>483</v>
      </c>
      <c r="C327" s="29" t="s">
        <v>113</v>
      </c>
      <c r="D327" s="29" t="s">
        <v>8</v>
      </c>
      <c r="E327" s="29" t="s">
        <v>346</v>
      </c>
      <c r="F327" s="29" t="s">
        <v>43</v>
      </c>
      <c r="G327" s="30">
        <v>2381</v>
      </c>
      <c r="H327" s="31">
        <f>G327-$G$7</f>
        <v>-593</v>
      </c>
      <c r="I327" s="32">
        <v>805</v>
      </c>
      <c r="J327" s="11">
        <f>RANK(I327,$I$8:$I$663,0)</f>
        <v>340</v>
      </c>
      <c r="K327" s="32">
        <v>708</v>
      </c>
      <c r="L327" s="11">
        <f>RANK(K327,$K$8:$K$663,0)</f>
        <v>428</v>
      </c>
      <c r="M327" s="32">
        <v>868</v>
      </c>
      <c r="N327" s="11">
        <f>RANK(M327,$M$8:$M$663,0)</f>
        <v>188</v>
      </c>
      <c r="O327" s="33"/>
      <c r="P327" s="33"/>
      <c r="Q327" s="33"/>
      <c r="R327" s="27">
        <f>MAX($AE$4-A327+1)</f>
        <v>76</v>
      </c>
      <c r="S327" s="27">
        <f>(2*$AO$3)-2*(A327-1)</f>
        <v>674</v>
      </c>
      <c r="T327" s="22" t="s">
        <v>73</v>
      </c>
    </row>
    <row r="328" spans="1:20" ht="12.75">
      <c r="A328" s="27">
        <f>RANK(G328,$G$8:$G$663,0)</f>
        <v>320</v>
      </c>
      <c r="B328" s="28" t="s">
        <v>484</v>
      </c>
      <c r="C328" s="29" t="s">
        <v>61</v>
      </c>
      <c r="D328" s="29" t="s">
        <v>9</v>
      </c>
      <c r="E328" s="29" t="s">
        <v>455</v>
      </c>
      <c r="F328" s="29" t="s">
        <v>43</v>
      </c>
      <c r="G328" s="30">
        <v>2381</v>
      </c>
      <c r="H328" s="31">
        <f>G328-$G$7</f>
        <v>-593</v>
      </c>
      <c r="I328" s="32">
        <v>693</v>
      </c>
      <c r="J328" s="11">
        <f>RANK(I328,$I$8:$I$663,0)</f>
        <v>513</v>
      </c>
      <c r="K328" s="32">
        <v>823</v>
      </c>
      <c r="L328" s="11">
        <f>RANK(K328,$K$8:$K$663,0)</f>
        <v>111</v>
      </c>
      <c r="M328" s="32">
        <v>865</v>
      </c>
      <c r="N328" s="11">
        <f>RANK(M328,$M$8:$M$663,0)</f>
        <v>199</v>
      </c>
      <c r="O328" s="33"/>
      <c r="P328" s="33"/>
      <c r="Q328" s="33"/>
      <c r="R328" s="27">
        <f>MAX($AE$4-A328+1)</f>
        <v>76</v>
      </c>
      <c r="S328" s="27">
        <f>(2*$AO$3)-2*(A328-1)</f>
        <v>674</v>
      </c>
      <c r="T328" s="22" t="s">
        <v>47</v>
      </c>
    </row>
    <row r="329" spans="1:20" ht="12.75">
      <c r="A329" s="27">
        <f>RANK(G329,$G$8:$G$663,0)</f>
        <v>322</v>
      </c>
      <c r="B329" s="23" t="s">
        <v>485</v>
      </c>
      <c r="C329" s="22" t="s">
        <v>61</v>
      </c>
      <c r="D329" s="22" t="s">
        <v>8</v>
      </c>
      <c r="E329" s="22" t="s">
        <v>269</v>
      </c>
      <c r="F329" s="22" t="s">
        <v>43</v>
      </c>
      <c r="G329" s="34">
        <v>2380</v>
      </c>
      <c r="H329" s="31">
        <f>G329-$G$7</f>
        <v>-594</v>
      </c>
      <c r="I329" s="35">
        <v>785</v>
      </c>
      <c r="J329" s="11">
        <f>RANK(I329,$I$8:$I$663,0)</f>
        <v>372</v>
      </c>
      <c r="K329" s="35">
        <v>797</v>
      </c>
      <c r="L329" s="11">
        <f>RANK(K329,$K$8:$K$663,0)</f>
        <v>171</v>
      </c>
      <c r="M329" s="35">
        <v>798</v>
      </c>
      <c r="N329" s="11">
        <f>RANK(M329,$M$8:$M$663,0)</f>
        <v>441</v>
      </c>
      <c r="O329" s="33"/>
      <c r="P329" s="33"/>
      <c r="Q329" s="33"/>
      <c r="R329" s="27">
        <f>MAX($AE$4-A329+1)</f>
        <v>74</v>
      </c>
      <c r="S329" s="27">
        <f>(2*$AO$3)-2*(A329-1)</f>
        <v>670</v>
      </c>
      <c r="T329" s="22" t="s">
        <v>66</v>
      </c>
    </row>
    <row r="330" spans="1:20" ht="12.75">
      <c r="A330" s="27">
        <f>RANK(G330,$G$8:$G$663,0)</f>
        <v>322</v>
      </c>
      <c r="B330" s="28" t="s">
        <v>486</v>
      </c>
      <c r="C330" s="29" t="s">
        <v>23</v>
      </c>
      <c r="D330" s="29" t="s">
        <v>8</v>
      </c>
      <c r="E330" s="29" t="s">
        <v>487</v>
      </c>
      <c r="F330" s="29" t="s">
        <v>43</v>
      </c>
      <c r="G330" s="30">
        <v>2380</v>
      </c>
      <c r="H330" s="31">
        <f>G330-$G$7</f>
        <v>-594</v>
      </c>
      <c r="I330" s="32">
        <v>749</v>
      </c>
      <c r="J330" s="11">
        <f>RANK(I330,$I$8:$I$663,0)</f>
        <v>439</v>
      </c>
      <c r="K330" s="32">
        <v>779</v>
      </c>
      <c r="L330" s="11">
        <f>RANK(K330,$K$8:$K$663,0)</f>
        <v>206</v>
      </c>
      <c r="M330" s="32">
        <v>852</v>
      </c>
      <c r="N330" s="11">
        <f>RANK(M330,$M$8:$M$663,0)</f>
        <v>246</v>
      </c>
      <c r="O330" s="33"/>
      <c r="P330" s="33"/>
      <c r="Q330" s="33"/>
      <c r="R330" s="27">
        <f>MAX($AE$4-A330+1)</f>
        <v>74</v>
      </c>
      <c r="S330" s="27">
        <f>(2*$AO$3)-2*(A330-1)</f>
        <v>670</v>
      </c>
      <c r="T330" s="22" t="s">
        <v>47</v>
      </c>
    </row>
    <row r="331" spans="1:20" ht="12.75">
      <c r="A331" s="27">
        <f>RANK(G331,$G$8:$G$663,0)</f>
        <v>324</v>
      </c>
      <c r="B331" s="28" t="s">
        <v>488</v>
      </c>
      <c r="C331" s="29" t="s">
        <v>23</v>
      </c>
      <c r="D331" s="29" t="s">
        <v>8</v>
      </c>
      <c r="E331" s="29" t="s">
        <v>382</v>
      </c>
      <c r="F331" s="29" t="s">
        <v>43</v>
      </c>
      <c r="G331" s="30">
        <v>2379</v>
      </c>
      <c r="H331" s="31">
        <f>G331-$G$7</f>
        <v>-595</v>
      </c>
      <c r="I331" s="32">
        <v>880</v>
      </c>
      <c r="J331" s="11">
        <f>RANK(I331,$I$8:$I$663,0)</f>
        <v>203</v>
      </c>
      <c r="K331" s="32">
        <v>675</v>
      </c>
      <c r="L331" s="11">
        <f>RANK(K331,$K$8:$K$663,0)</f>
        <v>533</v>
      </c>
      <c r="M331" s="32">
        <v>824</v>
      </c>
      <c r="N331" s="11">
        <f>RANK(M331,$M$8:$M$663,0)</f>
        <v>358</v>
      </c>
      <c r="O331" s="33"/>
      <c r="P331" s="33"/>
      <c r="Q331" s="33"/>
      <c r="R331" s="27">
        <f>MAX($AE$4-A331+1)</f>
        <v>72</v>
      </c>
      <c r="S331" s="27">
        <f>(2*$AO$3)-2*(A331-1)</f>
        <v>666</v>
      </c>
      <c r="T331" s="22" t="s">
        <v>47</v>
      </c>
    </row>
    <row r="332" spans="1:20" ht="12.75">
      <c r="A332" s="27">
        <f>RANK(G332,$G$8:$G$663,0)</f>
        <v>325</v>
      </c>
      <c r="B332" s="23" t="s">
        <v>489</v>
      </c>
      <c r="C332" s="22" t="s">
        <v>23</v>
      </c>
      <c r="D332" s="22" t="s">
        <v>9</v>
      </c>
      <c r="E332" s="22" t="s">
        <v>119</v>
      </c>
      <c r="F332" s="22" t="s">
        <v>43</v>
      </c>
      <c r="G332" s="34">
        <v>2378</v>
      </c>
      <c r="H332" s="31">
        <f>G332-$G$7</f>
        <v>-596</v>
      </c>
      <c r="I332" s="35">
        <v>790</v>
      </c>
      <c r="J332" s="11">
        <f>RANK(I332,$I$8:$I$663,0)</f>
        <v>364</v>
      </c>
      <c r="K332" s="35">
        <v>740</v>
      </c>
      <c r="L332" s="11">
        <f>RANK(K332,$K$8:$K$663,0)</f>
        <v>325</v>
      </c>
      <c r="M332" s="35">
        <v>848</v>
      </c>
      <c r="N332" s="11">
        <f>RANK(M332,$M$8:$M$663,0)</f>
        <v>261</v>
      </c>
      <c r="O332" s="33"/>
      <c r="P332" s="33"/>
      <c r="Q332" s="33"/>
      <c r="R332" s="27">
        <f>MAX($AE$4-A332+1)</f>
        <v>71</v>
      </c>
      <c r="S332" s="27">
        <f>(2*$AO$3)-2*(A332-1)</f>
        <v>664</v>
      </c>
      <c r="T332" s="22" t="s">
        <v>66</v>
      </c>
    </row>
    <row r="333" spans="1:20" ht="12.75">
      <c r="A333" s="27">
        <f>RANK(G333,$G$8:$G$663,0)</f>
        <v>326</v>
      </c>
      <c r="B333" s="28" t="s">
        <v>490</v>
      </c>
      <c r="C333" s="29" t="s">
        <v>23</v>
      </c>
      <c r="D333" s="29" t="s">
        <v>9</v>
      </c>
      <c r="E333" s="29" t="s">
        <v>455</v>
      </c>
      <c r="F333" s="29" t="s">
        <v>43</v>
      </c>
      <c r="G333" s="30">
        <v>2375</v>
      </c>
      <c r="H333" s="31">
        <f>G333-$G$7</f>
        <v>-599</v>
      </c>
      <c r="I333" s="32">
        <v>839</v>
      </c>
      <c r="J333" s="11">
        <f>RANK(I333,$I$8:$I$663,0)</f>
        <v>271</v>
      </c>
      <c r="K333" s="32">
        <v>672</v>
      </c>
      <c r="L333" s="11">
        <f>RANK(K333,$K$8:$K$663,0)</f>
        <v>538</v>
      </c>
      <c r="M333" s="32">
        <v>864</v>
      </c>
      <c r="N333" s="11">
        <f>RANK(M333,$M$8:$M$663,0)</f>
        <v>206</v>
      </c>
      <c r="O333" s="33"/>
      <c r="P333" s="33"/>
      <c r="Q333" s="33"/>
      <c r="R333" s="27">
        <f>MAX($AE$4-A333+1)</f>
        <v>70</v>
      </c>
      <c r="S333" s="27">
        <f>(2*$AO$3)-2*(A333-1)</f>
        <v>662</v>
      </c>
      <c r="T333" s="22" t="s">
        <v>47</v>
      </c>
    </row>
    <row r="334" spans="1:20" ht="12.75">
      <c r="A334" s="27">
        <f>RANK(G334,$G$8:$G$663,0)</f>
        <v>327</v>
      </c>
      <c r="B334" s="28" t="s">
        <v>491</v>
      </c>
      <c r="C334" s="29" t="s">
        <v>61</v>
      </c>
      <c r="D334" s="29" t="s">
        <v>7</v>
      </c>
      <c r="E334" s="29" t="s">
        <v>291</v>
      </c>
      <c r="F334" s="29" t="s">
        <v>43</v>
      </c>
      <c r="G334" s="30">
        <v>2374</v>
      </c>
      <c r="H334" s="31">
        <f>G334-$G$7</f>
        <v>-600</v>
      </c>
      <c r="I334" s="32">
        <v>651</v>
      </c>
      <c r="J334" s="11">
        <f>RANK(I334,$I$8:$I$663,0)</f>
        <v>562</v>
      </c>
      <c r="K334" s="32">
        <v>872</v>
      </c>
      <c r="L334" s="11">
        <f>RANK(K334,$K$8:$K$663,0)</f>
        <v>55</v>
      </c>
      <c r="M334" s="32">
        <v>851</v>
      </c>
      <c r="N334" s="11">
        <f>RANK(M334,$M$8:$M$663,0)</f>
        <v>250</v>
      </c>
      <c r="O334" s="33"/>
      <c r="P334" s="33"/>
      <c r="Q334" s="33"/>
      <c r="R334" s="27">
        <f>MAX($AE$4-A334+1)</f>
        <v>69</v>
      </c>
      <c r="S334" s="27">
        <f>(2*$AO$3)-2*(A334-1)</f>
        <v>660</v>
      </c>
      <c r="T334" s="22" t="s">
        <v>47</v>
      </c>
    </row>
    <row r="335" spans="1:20" ht="12.75">
      <c r="A335" s="27">
        <f>RANK(G335,$G$8:$G$663,0)</f>
        <v>328</v>
      </c>
      <c r="B335" s="28" t="s">
        <v>492</v>
      </c>
      <c r="C335" s="29" t="s">
        <v>113</v>
      </c>
      <c r="D335" s="29" t="s">
        <v>8</v>
      </c>
      <c r="E335" s="29" t="s">
        <v>72</v>
      </c>
      <c r="F335" s="29" t="s">
        <v>43</v>
      </c>
      <c r="G335" s="30">
        <v>2372</v>
      </c>
      <c r="H335" s="31">
        <f>G335-$G$7</f>
        <v>-602</v>
      </c>
      <c r="I335" s="32">
        <v>740</v>
      </c>
      <c r="J335" s="11">
        <f>RANK(I335,$I$8:$I$663,0)</f>
        <v>454</v>
      </c>
      <c r="K335" s="32">
        <v>747</v>
      </c>
      <c r="L335" s="11">
        <f>RANK(K335,$K$8:$K$663,0)</f>
        <v>301</v>
      </c>
      <c r="M335" s="32">
        <v>885</v>
      </c>
      <c r="N335" s="11">
        <f>RANK(M335,$M$8:$M$663,0)</f>
        <v>125</v>
      </c>
      <c r="O335" s="33"/>
      <c r="P335" s="33"/>
      <c r="Q335" s="33"/>
      <c r="R335" s="27">
        <f>MAX($AE$4-A335+1)</f>
        <v>68</v>
      </c>
      <c r="S335" s="27">
        <f>(2*$AO$3)-2*(A335-1)</f>
        <v>658</v>
      </c>
      <c r="T335" s="22" t="s">
        <v>73</v>
      </c>
    </row>
    <row r="336" spans="1:20" ht="12.75">
      <c r="A336" s="27">
        <f>RANK(G336,$G$8:$G$663,0)</f>
        <v>329</v>
      </c>
      <c r="B336" s="28" t="s">
        <v>493</v>
      </c>
      <c r="C336" s="29" t="s">
        <v>23</v>
      </c>
      <c r="D336" s="29" t="s">
        <v>12</v>
      </c>
      <c r="E336" s="29" t="s">
        <v>175</v>
      </c>
      <c r="F336" s="29" t="s">
        <v>43</v>
      </c>
      <c r="G336" s="30">
        <v>2369</v>
      </c>
      <c r="H336" s="31">
        <f>G336-$G$7</f>
        <v>-605</v>
      </c>
      <c r="I336" s="32">
        <v>805</v>
      </c>
      <c r="J336" s="11">
        <f>RANK(I336,$I$8:$I$663,0)</f>
        <v>340</v>
      </c>
      <c r="K336" s="32">
        <v>729</v>
      </c>
      <c r="L336" s="11">
        <f>RANK(K336,$K$8:$K$663,0)</f>
        <v>352</v>
      </c>
      <c r="M336" s="32">
        <v>835</v>
      </c>
      <c r="N336" s="11">
        <f>RANK(M336,$M$8:$M$663,0)</f>
        <v>311</v>
      </c>
      <c r="O336" s="33"/>
      <c r="P336" s="33"/>
      <c r="Q336" s="33"/>
      <c r="R336" s="27">
        <f>MAX($AE$4-A336+1)</f>
        <v>67</v>
      </c>
      <c r="S336" s="27">
        <f>(2*$AO$3)-2*(A336-1)</f>
        <v>656</v>
      </c>
      <c r="T336" s="22" t="s">
        <v>44</v>
      </c>
    </row>
    <row r="337" spans="1:20" ht="12.75">
      <c r="A337" s="27">
        <f>RANK(G337,$G$8:$G$663,0)</f>
        <v>330</v>
      </c>
      <c r="B337" s="23" t="s">
        <v>494</v>
      </c>
      <c r="C337" s="22" t="s">
        <v>23</v>
      </c>
      <c r="D337" s="22" t="s">
        <v>10</v>
      </c>
      <c r="E337" s="22" t="s">
        <v>223</v>
      </c>
      <c r="F337" s="22" t="s">
        <v>43</v>
      </c>
      <c r="G337" s="34">
        <v>2365</v>
      </c>
      <c r="H337" s="31">
        <f>G337-$G$7</f>
        <v>-609</v>
      </c>
      <c r="I337" s="35">
        <v>759</v>
      </c>
      <c r="J337" s="11">
        <f>RANK(I337,$I$8:$I$663,0)</f>
        <v>419</v>
      </c>
      <c r="K337" s="35">
        <v>752</v>
      </c>
      <c r="L337" s="11">
        <f>RANK(K337,$K$8:$K$663,0)</f>
        <v>294</v>
      </c>
      <c r="M337" s="35">
        <v>854</v>
      </c>
      <c r="N337" s="11">
        <f>RANK(M337,$M$8:$M$663,0)</f>
        <v>238</v>
      </c>
      <c r="O337" s="33"/>
      <c r="P337" s="33"/>
      <c r="Q337" s="33"/>
      <c r="R337" s="27">
        <f>MAX($AE$4-A337+1)</f>
        <v>66</v>
      </c>
      <c r="S337" s="27">
        <f>(2*$AO$3)-2*(A337-1)</f>
        <v>654</v>
      </c>
      <c r="T337" s="22" t="s">
        <v>66</v>
      </c>
    </row>
    <row r="338" spans="1:20" ht="12.75">
      <c r="A338" s="27">
        <f>RANK(G338,$G$8:$G$663,0)</f>
        <v>330</v>
      </c>
      <c r="B338" s="23" t="s">
        <v>495</v>
      </c>
      <c r="C338" s="22" t="s">
        <v>23</v>
      </c>
      <c r="D338" s="22" t="s">
        <v>11</v>
      </c>
      <c r="E338" s="22" t="s">
        <v>496</v>
      </c>
      <c r="F338" s="22" t="s">
        <v>43</v>
      </c>
      <c r="G338" s="34">
        <v>2365</v>
      </c>
      <c r="H338" s="31">
        <f>G338-$G$7</f>
        <v>-609</v>
      </c>
      <c r="I338" s="35">
        <v>797</v>
      </c>
      <c r="J338" s="11">
        <f>RANK(I338,$I$8:$I$663,0)</f>
        <v>353</v>
      </c>
      <c r="K338" s="35">
        <v>696</v>
      </c>
      <c r="L338" s="11">
        <f>RANK(K338,$K$8:$K$663,0)</f>
        <v>468</v>
      </c>
      <c r="M338" s="35">
        <v>872</v>
      </c>
      <c r="N338" s="11">
        <f>RANK(M338,$M$8:$M$663,0)</f>
        <v>170</v>
      </c>
      <c r="O338" s="33"/>
      <c r="P338" s="33"/>
      <c r="Q338" s="33"/>
      <c r="R338" s="27">
        <f>MAX($AE$4-A338+1)</f>
        <v>66</v>
      </c>
      <c r="S338" s="27">
        <f>(2*$AO$3)-2*(A338-1)</f>
        <v>654</v>
      </c>
      <c r="T338" s="22" t="s">
        <v>66</v>
      </c>
    </row>
    <row r="339" spans="1:20" ht="12.75">
      <c r="A339" s="27">
        <f>RANK(G339,$G$8:$G$663,0)</f>
        <v>330</v>
      </c>
      <c r="B339" s="28" t="s">
        <v>497</v>
      </c>
      <c r="C339" s="29" t="s">
        <v>61</v>
      </c>
      <c r="D339" s="29" t="s">
        <v>9</v>
      </c>
      <c r="E339" s="29" t="s">
        <v>245</v>
      </c>
      <c r="F339" s="29" t="s">
        <v>43</v>
      </c>
      <c r="G339" s="30">
        <v>2365</v>
      </c>
      <c r="H339" s="31">
        <f>G339-$G$7</f>
        <v>-609</v>
      </c>
      <c r="I339" s="32">
        <v>716</v>
      </c>
      <c r="J339" s="11">
        <f>RANK(I339,$I$8:$I$663,0)</f>
        <v>490</v>
      </c>
      <c r="K339" s="32">
        <v>818</v>
      </c>
      <c r="L339" s="11">
        <f>RANK(K339,$K$8:$K$663,0)</f>
        <v>123</v>
      </c>
      <c r="M339" s="32">
        <v>831</v>
      </c>
      <c r="N339" s="11">
        <f>RANK(M339,$M$8:$M$663,0)</f>
        <v>329</v>
      </c>
      <c r="O339" s="33"/>
      <c r="P339" s="33"/>
      <c r="Q339" s="33"/>
      <c r="R339" s="27">
        <f>MAX($AE$4-A339+1)</f>
        <v>66</v>
      </c>
      <c r="S339" s="27">
        <f>(2*$AO$3)-2*(A339-1)</f>
        <v>654</v>
      </c>
      <c r="T339" s="22" t="s">
        <v>47</v>
      </c>
    </row>
    <row r="340" spans="1:20" ht="12.75">
      <c r="A340" s="27">
        <f>RANK(G340,$G$8:$G$663,0)</f>
        <v>333</v>
      </c>
      <c r="B340" s="28" t="s">
        <v>498</v>
      </c>
      <c r="C340" s="29" t="s">
        <v>61</v>
      </c>
      <c r="D340" s="29" t="s">
        <v>8</v>
      </c>
      <c r="E340" s="29" t="s">
        <v>499</v>
      </c>
      <c r="F340" s="29" t="s">
        <v>43</v>
      </c>
      <c r="G340" s="30">
        <v>2364</v>
      </c>
      <c r="H340" s="31">
        <f>G340-$G$7</f>
        <v>-610</v>
      </c>
      <c r="I340" s="32">
        <v>761</v>
      </c>
      <c r="J340" s="11">
        <f>RANK(I340,$I$8:$I$663,0)</f>
        <v>416</v>
      </c>
      <c r="K340" s="32">
        <v>764</v>
      </c>
      <c r="L340" s="11">
        <f>RANK(K340,$K$8:$K$663,0)</f>
        <v>248</v>
      </c>
      <c r="M340" s="32">
        <v>839</v>
      </c>
      <c r="N340" s="11">
        <f>RANK(M340,$M$8:$M$663,0)</f>
        <v>296</v>
      </c>
      <c r="O340" s="33"/>
      <c r="P340" s="33"/>
      <c r="Q340" s="33"/>
      <c r="R340" s="27">
        <f>MAX($AE$4-A340+1)</f>
        <v>63</v>
      </c>
      <c r="S340" s="27">
        <f>(2*$AO$3)-2*(A340-1)</f>
        <v>648</v>
      </c>
      <c r="T340" s="22" t="s">
        <v>47</v>
      </c>
    </row>
    <row r="341" spans="1:20" ht="12.75">
      <c r="A341" s="27">
        <f>RANK(G341,$G$8:$G$663,0)</f>
        <v>333</v>
      </c>
      <c r="B341" s="28" t="s">
        <v>500</v>
      </c>
      <c r="C341" s="29" t="s">
        <v>23</v>
      </c>
      <c r="D341" s="29" t="s">
        <v>8</v>
      </c>
      <c r="E341" s="29" t="s">
        <v>229</v>
      </c>
      <c r="F341" s="29" t="s">
        <v>43</v>
      </c>
      <c r="G341" s="30">
        <v>2364</v>
      </c>
      <c r="H341" s="31">
        <f>G341-$G$7</f>
        <v>-610</v>
      </c>
      <c r="I341" s="32">
        <v>828</v>
      </c>
      <c r="J341" s="11">
        <f>RANK(I341,$I$8:$I$663,0)</f>
        <v>292</v>
      </c>
      <c r="K341" s="32">
        <v>721</v>
      </c>
      <c r="L341" s="11">
        <f>RANK(K341,$K$8:$K$663,0)</f>
        <v>382</v>
      </c>
      <c r="M341" s="32">
        <v>815</v>
      </c>
      <c r="N341" s="11">
        <f>RANK(M341,$M$8:$M$663,0)</f>
        <v>388</v>
      </c>
      <c r="O341" s="33"/>
      <c r="P341" s="33"/>
      <c r="Q341" s="33"/>
      <c r="R341" s="27">
        <f>MAX($AE$4-A341+1)</f>
        <v>63</v>
      </c>
      <c r="S341" s="27">
        <f>(2*$AO$3)-2*(A341-1)</f>
        <v>648</v>
      </c>
      <c r="T341" s="22" t="s">
        <v>47</v>
      </c>
    </row>
    <row r="342" spans="1:20" ht="12.75">
      <c r="A342" s="27">
        <f>RANK(G342,$G$8:$G$663,0)</f>
        <v>335</v>
      </c>
      <c r="B342" s="28" t="s">
        <v>501</v>
      </c>
      <c r="C342" s="29" t="s">
        <v>23</v>
      </c>
      <c r="D342" s="29" t="s">
        <v>10</v>
      </c>
      <c r="E342" s="29" t="s">
        <v>280</v>
      </c>
      <c r="F342" s="29" t="s">
        <v>43</v>
      </c>
      <c r="G342" s="30">
        <v>2363</v>
      </c>
      <c r="H342" s="31">
        <f>G342-$G$7</f>
        <v>-611</v>
      </c>
      <c r="I342" s="32">
        <v>823</v>
      </c>
      <c r="J342" s="11">
        <f>RANK(I342,$I$8:$I$663,0)</f>
        <v>299</v>
      </c>
      <c r="K342" s="32">
        <v>798</v>
      </c>
      <c r="L342" s="11">
        <f>RANK(K342,$K$8:$K$663,0)</f>
        <v>168</v>
      </c>
      <c r="M342" s="32">
        <v>742</v>
      </c>
      <c r="N342" s="11">
        <f>RANK(M342,$M$8:$M$663,0)</f>
        <v>547</v>
      </c>
      <c r="O342" s="33"/>
      <c r="P342" s="33"/>
      <c r="Q342" s="33"/>
      <c r="R342" s="27">
        <f>MAX($AE$4-A342+1)</f>
        <v>61</v>
      </c>
      <c r="S342" s="27">
        <f>(2*$AO$3)-2*(A342-1)</f>
        <v>644</v>
      </c>
      <c r="T342" s="22" t="s">
        <v>47</v>
      </c>
    </row>
    <row r="343" spans="1:20" ht="12.75">
      <c r="A343" s="27">
        <f>RANK(G343,$G$8:$G$663,0)</f>
        <v>336</v>
      </c>
      <c r="B343" s="28" t="s">
        <v>502</v>
      </c>
      <c r="C343" s="29" t="s">
        <v>61</v>
      </c>
      <c r="D343" s="29" t="s">
        <v>12</v>
      </c>
      <c r="E343" s="29" t="s">
        <v>142</v>
      </c>
      <c r="F343" s="29" t="s">
        <v>43</v>
      </c>
      <c r="G343" s="30">
        <v>2362</v>
      </c>
      <c r="H343" s="31">
        <f>G343-$G$7</f>
        <v>-612</v>
      </c>
      <c r="I343" s="32">
        <v>858</v>
      </c>
      <c r="J343" s="11">
        <f>RANK(I343,$I$8:$I$663,0)</f>
        <v>236</v>
      </c>
      <c r="K343" s="32">
        <v>773</v>
      </c>
      <c r="L343" s="11">
        <f>RANK(K343,$K$8:$K$663,0)</f>
        <v>226</v>
      </c>
      <c r="M343" s="32">
        <v>731</v>
      </c>
      <c r="N343" s="11">
        <f>RANK(M343,$M$8:$M$663,0)</f>
        <v>559</v>
      </c>
      <c r="O343" s="33"/>
      <c r="P343" s="33"/>
      <c r="Q343" s="33"/>
      <c r="R343" s="27">
        <f>MAX($AE$4-A343+1)</f>
        <v>60</v>
      </c>
      <c r="S343" s="27">
        <f>(2*$AO$3)-2*(A343-1)</f>
        <v>642</v>
      </c>
      <c r="T343" s="22" t="s">
        <v>44</v>
      </c>
    </row>
    <row r="344" spans="1:20" ht="12.75">
      <c r="A344" s="27">
        <f>RANK(G344,$G$8:$G$663,0)</f>
        <v>337</v>
      </c>
      <c r="B344" s="23" t="s">
        <v>503</v>
      </c>
      <c r="C344" s="22" t="s">
        <v>23</v>
      </c>
      <c r="D344" s="22" t="s">
        <v>9</v>
      </c>
      <c r="E344" s="22" t="s">
        <v>140</v>
      </c>
      <c r="F344" s="22" t="s">
        <v>43</v>
      </c>
      <c r="G344" s="34">
        <v>2361</v>
      </c>
      <c r="H344" s="31">
        <f>G344-$G$7</f>
        <v>-613</v>
      </c>
      <c r="I344" s="35">
        <v>799</v>
      </c>
      <c r="J344" s="11">
        <f>RANK(I344,$I$8:$I$663,0)</f>
        <v>350</v>
      </c>
      <c r="K344" s="35">
        <v>757</v>
      </c>
      <c r="L344" s="11">
        <f>RANK(K344,$K$8:$K$663,0)</f>
        <v>273</v>
      </c>
      <c r="M344" s="35">
        <v>805</v>
      </c>
      <c r="N344" s="11">
        <f>RANK(M344,$M$8:$M$663,0)</f>
        <v>425</v>
      </c>
      <c r="O344" s="33"/>
      <c r="P344" s="33"/>
      <c r="Q344" s="33"/>
      <c r="R344" s="27">
        <f>MAX($AE$4-A344+1)</f>
        <v>59</v>
      </c>
      <c r="S344" s="27">
        <f>(2*$AO$3)-2*(A344-1)</f>
        <v>640</v>
      </c>
      <c r="T344" s="22" t="s">
        <v>66</v>
      </c>
    </row>
    <row r="345" spans="1:20" ht="12.75">
      <c r="A345" s="27">
        <f>RANK(G345,$G$8:$G$663,0)</f>
        <v>338</v>
      </c>
      <c r="B345" s="28" t="s">
        <v>504</v>
      </c>
      <c r="C345" s="29" t="s">
        <v>113</v>
      </c>
      <c r="D345" s="29" t="s">
        <v>9</v>
      </c>
      <c r="E345" s="29" t="s">
        <v>455</v>
      </c>
      <c r="F345" s="29" t="s">
        <v>43</v>
      </c>
      <c r="G345" s="30">
        <v>2359</v>
      </c>
      <c r="H345" s="31">
        <f>G345-$G$7</f>
        <v>-615</v>
      </c>
      <c r="I345" s="32">
        <v>755</v>
      </c>
      <c r="J345" s="11">
        <f>RANK(I345,$I$8:$I$663,0)</f>
        <v>426</v>
      </c>
      <c r="K345" s="32">
        <v>764</v>
      </c>
      <c r="L345" s="11">
        <f>RANK(K345,$K$8:$K$663,0)</f>
        <v>248</v>
      </c>
      <c r="M345" s="32">
        <v>840</v>
      </c>
      <c r="N345" s="11">
        <f>RANK(M345,$M$8:$M$663,0)</f>
        <v>293</v>
      </c>
      <c r="O345" s="33"/>
      <c r="P345" s="33"/>
      <c r="Q345" s="33"/>
      <c r="R345" s="27">
        <f>MAX($AE$4-A345+1)</f>
        <v>58</v>
      </c>
      <c r="S345" s="27">
        <f>(2*$AO$3)-2*(A345-1)</f>
        <v>638</v>
      </c>
      <c r="T345" s="22" t="s">
        <v>47</v>
      </c>
    </row>
    <row r="346" spans="1:20" ht="12.75">
      <c r="A346" s="27">
        <f>RANK(G346,$G$8:$G$663,0)</f>
        <v>339</v>
      </c>
      <c r="B346" s="23" t="s">
        <v>505</v>
      </c>
      <c r="C346" s="22" t="s">
        <v>61</v>
      </c>
      <c r="D346" s="22" t="s">
        <v>9</v>
      </c>
      <c r="E346" s="22" t="s">
        <v>425</v>
      </c>
      <c r="F346" s="22" t="s">
        <v>43</v>
      </c>
      <c r="G346" s="34">
        <v>2357</v>
      </c>
      <c r="H346" s="31">
        <f>G346-$G$7</f>
        <v>-617</v>
      </c>
      <c r="I346" s="35">
        <v>755</v>
      </c>
      <c r="J346" s="11">
        <f>RANK(I346,$I$8:$I$663,0)</f>
        <v>426</v>
      </c>
      <c r="K346" s="35">
        <v>771</v>
      </c>
      <c r="L346" s="11">
        <f>RANK(K346,$K$8:$K$663,0)</f>
        <v>230</v>
      </c>
      <c r="M346" s="35">
        <v>831</v>
      </c>
      <c r="N346" s="11">
        <f>RANK(M346,$M$8:$M$663,0)</f>
        <v>329</v>
      </c>
      <c r="O346" s="33"/>
      <c r="P346" s="33"/>
      <c r="Q346" s="33"/>
      <c r="R346" s="27">
        <f>MAX($AE$4-A346+1)</f>
        <v>57</v>
      </c>
      <c r="S346" s="27">
        <f>(2*$AO$3)-2*(A346-1)</f>
        <v>636</v>
      </c>
      <c r="T346" s="22" t="s">
        <v>66</v>
      </c>
    </row>
    <row r="347" spans="1:20" ht="12.75">
      <c r="A347" s="27">
        <f>RANK(G347,$G$8:$G$663,0)</f>
        <v>339</v>
      </c>
      <c r="B347" s="28" t="s">
        <v>506</v>
      </c>
      <c r="C347" s="29" t="s">
        <v>113</v>
      </c>
      <c r="D347" s="29" t="s">
        <v>8</v>
      </c>
      <c r="E347" s="29" t="s">
        <v>413</v>
      </c>
      <c r="F347" s="29" t="s">
        <v>43</v>
      </c>
      <c r="G347" s="30">
        <v>2357</v>
      </c>
      <c r="H347" s="31">
        <f>G347-$G$7</f>
        <v>-617</v>
      </c>
      <c r="I347" s="32">
        <v>817</v>
      </c>
      <c r="J347" s="11">
        <f>RANK(I347,$I$8:$I$663,0)</f>
        <v>309</v>
      </c>
      <c r="K347" s="32">
        <v>705</v>
      </c>
      <c r="L347" s="11">
        <f>RANK(K347,$K$8:$K$663,0)</f>
        <v>434</v>
      </c>
      <c r="M347" s="32">
        <v>835</v>
      </c>
      <c r="N347" s="11">
        <f>RANK(M347,$M$8:$M$663,0)</f>
        <v>311</v>
      </c>
      <c r="O347" s="33"/>
      <c r="P347" s="33"/>
      <c r="Q347" s="33"/>
      <c r="R347" s="27">
        <f>MAX($AE$4-A347+1)</f>
        <v>57</v>
      </c>
      <c r="S347" s="27">
        <f>(2*$AO$3)-2*(A347-1)</f>
        <v>636</v>
      </c>
      <c r="T347" s="22" t="s">
        <v>44</v>
      </c>
    </row>
    <row r="348" spans="1:20" ht="12.75">
      <c r="A348" s="27">
        <f>RANK(G348,$G$8:$G$663,0)</f>
        <v>341</v>
      </c>
      <c r="B348" s="28" t="s">
        <v>507</v>
      </c>
      <c r="C348" s="29" t="s">
        <v>61</v>
      </c>
      <c r="D348" s="29" t="s">
        <v>11</v>
      </c>
      <c r="E348" s="29" t="s">
        <v>280</v>
      </c>
      <c r="F348" s="29" t="s">
        <v>43</v>
      </c>
      <c r="G348" s="30">
        <v>2355</v>
      </c>
      <c r="H348" s="31">
        <f>G348-$G$7</f>
        <v>-619</v>
      </c>
      <c r="I348" s="32">
        <v>891</v>
      </c>
      <c r="J348" s="11">
        <f>RANK(I348,$I$8:$I$663,0)</f>
        <v>177</v>
      </c>
      <c r="K348" s="32">
        <v>684</v>
      </c>
      <c r="L348" s="11">
        <f>RANK(K348,$K$8:$K$663,0)</f>
        <v>506</v>
      </c>
      <c r="M348" s="32">
        <v>780</v>
      </c>
      <c r="N348" s="11">
        <f>RANK(M348,$M$8:$M$663,0)</f>
        <v>486</v>
      </c>
      <c r="O348" s="33"/>
      <c r="P348" s="33"/>
      <c r="Q348" s="33"/>
      <c r="R348" s="27">
        <f>MAX($AE$4-A348+1)</f>
        <v>55</v>
      </c>
      <c r="S348" s="27">
        <f>(2*$AO$3)-2*(A348-1)</f>
        <v>632</v>
      </c>
      <c r="T348" s="22" t="s">
        <v>47</v>
      </c>
    </row>
    <row r="349" spans="1:20" ht="12.75">
      <c r="A349" s="27">
        <f>RANK(G349,$G$8:$G$663,0)</f>
        <v>341</v>
      </c>
      <c r="B349" s="28" t="s">
        <v>508</v>
      </c>
      <c r="C349" s="29" t="s">
        <v>23</v>
      </c>
      <c r="D349" s="29" t="s">
        <v>11</v>
      </c>
      <c r="E349" s="29" t="s">
        <v>509</v>
      </c>
      <c r="F349" s="29" t="s">
        <v>43</v>
      </c>
      <c r="G349" s="30">
        <v>2355</v>
      </c>
      <c r="H349" s="31">
        <f>G349-$G$7</f>
        <v>-619</v>
      </c>
      <c r="I349" s="32">
        <v>864</v>
      </c>
      <c r="J349" s="11">
        <f>RANK(I349,$I$8:$I$663,0)</f>
        <v>223</v>
      </c>
      <c r="K349" s="32">
        <v>694</v>
      </c>
      <c r="L349" s="11">
        <f>RANK(K349,$K$8:$K$663,0)</f>
        <v>473</v>
      </c>
      <c r="M349" s="32">
        <v>797</v>
      </c>
      <c r="N349" s="11">
        <f>RANK(M349,$M$8:$M$663,0)</f>
        <v>446</v>
      </c>
      <c r="O349" s="33"/>
      <c r="P349" s="33"/>
      <c r="Q349" s="33"/>
      <c r="R349" s="27">
        <f>MAX($AE$4-A349+1)</f>
        <v>55</v>
      </c>
      <c r="S349" s="27">
        <f>(2*$AO$3)-2*(A349-1)</f>
        <v>632</v>
      </c>
      <c r="T349" s="22" t="s">
        <v>47</v>
      </c>
    </row>
    <row r="350" spans="1:20" ht="12.75">
      <c r="A350" s="27">
        <f>RANK(G350,$G$8:$G$663,0)</f>
        <v>343</v>
      </c>
      <c r="B350" s="28" t="s">
        <v>510</v>
      </c>
      <c r="C350" s="29" t="s">
        <v>23</v>
      </c>
      <c r="D350" s="29" t="s">
        <v>10</v>
      </c>
      <c r="E350" s="29" t="s">
        <v>245</v>
      </c>
      <c r="F350" s="29" t="s">
        <v>43</v>
      </c>
      <c r="G350" s="30">
        <v>2354</v>
      </c>
      <c r="H350" s="31">
        <f>G350-$G$7</f>
        <v>-620</v>
      </c>
      <c r="I350" s="32">
        <v>875</v>
      </c>
      <c r="J350" s="11">
        <f>RANK(I350,$I$8:$I$663,0)</f>
        <v>211</v>
      </c>
      <c r="K350" s="32">
        <v>641</v>
      </c>
      <c r="L350" s="11">
        <f>RANK(K350,$K$8:$K$663,0)</f>
        <v>593</v>
      </c>
      <c r="M350" s="32">
        <v>838</v>
      </c>
      <c r="N350" s="11">
        <f>RANK(M350,$M$8:$M$663,0)</f>
        <v>303</v>
      </c>
      <c r="O350" s="33"/>
      <c r="P350" s="33"/>
      <c r="Q350" s="33"/>
      <c r="R350" s="27">
        <f>MAX($AE$4-A350+1)</f>
        <v>53</v>
      </c>
      <c r="S350" s="27">
        <f>(2*$AO$3)-2*(A350-1)</f>
        <v>628</v>
      </c>
      <c r="T350" s="22" t="s">
        <v>47</v>
      </c>
    </row>
    <row r="351" spans="1:20" ht="12.75">
      <c r="A351" s="27">
        <f>RANK(G351,$G$8:$G$663,0)</f>
        <v>343</v>
      </c>
      <c r="B351" s="28" t="s">
        <v>511</v>
      </c>
      <c r="C351" s="29" t="s">
        <v>61</v>
      </c>
      <c r="D351" s="29" t="s">
        <v>11</v>
      </c>
      <c r="E351" s="29" t="s">
        <v>111</v>
      </c>
      <c r="F351" s="29" t="s">
        <v>43</v>
      </c>
      <c r="G351" s="30">
        <v>2354</v>
      </c>
      <c r="H351" s="31">
        <f>G351-$G$7</f>
        <v>-620</v>
      </c>
      <c r="I351" s="32">
        <v>855</v>
      </c>
      <c r="J351" s="11">
        <f>RANK(I351,$I$8:$I$663,0)</f>
        <v>243</v>
      </c>
      <c r="K351" s="32">
        <v>754</v>
      </c>
      <c r="L351" s="11">
        <f>RANK(K351,$K$8:$K$663,0)</f>
        <v>286</v>
      </c>
      <c r="M351" s="32">
        <v>745</v>
      </c>
      <c r="N351" s="11">
        <f>RANK(M351,$M$8:$M$663,0)</f>
        <v>543</v>
      </c>
      <c r="O351" s="33"/>
      <c r="P351" s="33"/>
      <c r="Q351" s="33"/>
      <c r="R351" s="27">
        <f>MAX($AE$4-A351+1)</f>
        <v>53</v>
      </c>
      <c r="S351" s="27">
        <f>(2*$AO$3)-2*(A351-1)</f>
        <v>628</v>
      </c>
      <c r="T351" s="22" t="s">
        <v>47</v>
      </c>
    </row>
    <row r="352" spans="1:20" ht="12.75">
      <c r="A352" s="27">
        <f>RANK(G352,$G$8:$G$663,0)</f>
        <v>345</v>
      </c>
      <c r="B352" s="28" t="s">
        <v>512</v>
      </c>
      <c r="C352" s="29" t="s">
        <v>23</v>
      </c>
      <c r="D352" s="29" t="s">
        <v>11</v>
      </c>
      <c r="E352" s="29" t="s">
        <v>46</v>
      </c>
      <c r="F352" s="29" t="s">
        <v>43</v>
      </c>
      <c r="G352" s="30">
        <v>2351</v>
      </c>
      <c r="H352" s="31">
        <f>G352-$G$7</f>
        <v>-623</v>
      </c>
      <c r="I352" s="32">
        <v>772</v>
      </c>
      <c r="J352" s="11">
        <f>RANK(I352,$I$8:$I$663,0)</f>
        <v>392</v>
      </c>
      <c r="K352" s="32">
        <v>786</v>
      </c>
      <c r="L352" s="11">
        <f>RANK(K352,$K$8:$K$663,0)</f>
        <v>195</v>
      </c>
      <c r="M352" s="32">
        <v>793</v>
      </c>
      <c r="N352" s="11">
        <f>RANK(M352,$M$8:$M$663,0)</f>
        <v>458</v>
      </c>
      <c r="O352" s="33"/>
      <c r="P352" s="33"/>
      <c r="Q352" s="33"/>
      <c r="R352" s="27">
        <f>MAX($AE$4-A352+1)</f>
        <v>51</v>
      </c>
      <c r="S352" s="27">
        <f>(2*$AO$3)-2*(A352-1)</f>
        <v>624</v>
      </c>
      <c r="T352" s="22" t="s">
        <v>47</v>
      </c>
    </row>
    <row r="353" spans="1:20" ht="12.75">
      <c r="A353" s="27">
        <f>RANK(G353,$G$8:$G$663,0)</f>
        <v>346</v>
      </c>
      <c r="B353" s="28" t="s">
        <v>513</v>
      </c>
      <c r="C353" s="29" t="s">
        <v>61</v>
      </c>
      <c r="D353" s="29" t="s">
        <v>9</v>
      </c>
      <c r="E353" s="29" t="s">
        <v>175</v>
      </c>
      <c r="F353" s="29" t="s">
        <v>43</v>
      </c>
      <c r="G353" s="30">
        <v>2350</v>
      </c>
      <c r="H353" s="31">
        <f>G353-$G$7</f>
        <v>-624</v>
      </c>
      <c r="I353" s="32">
        <v>792</v>
      </c>
      <c r="J353" s="11">
        <f>RANK(I353,$I$8:$I$663,0)</f>
        <v>361</v>
      </c>
      <c r="K353" s="32">
        <v>723</v>
      </c>
      <c r="L353" s="11">
        <f>RANK(K353,$K$8:$K$663,0)</f>
        <v>373</v>
      </c>
      <c r="M353" s="32">
        <v>835</v>
      </c>
      <c r="N353" s="11">
        <f>RANK(M353,$M$8:$M$663,0)</f>
        <v>311</v>
      </c>
      <c r="O353" s="33"/>
      <c r="P353" s="33"/>
      <c r="Q353" s="33"/>
      <c r="R353" s="27">
        <f>MAX($AE$4-A353+1)</f>
        <v>50</v>
      </c>
      <c r="S353" s="27">
        <f>(2*$AO$3)-2*(A353-1)</f>
        <v>622</v>
      </c>
      <c r="T353" s="22" t="s">
        <v>44</v>
      </c>
    </row>
    <row r="354" spans="1:20" ht="12.75">
      <c r="A354" s="27">
        <f>RANK(G354,$G$8:$G$663,0)</f>
        <v>347</v>
      </c>
      <c r="B354" s="28" t="s">
        <v>514</v>
      </c>
      <c r="C354" s="29" t="s">
        <v>113</v>
      </c>
      <c r="D354" s="29" t="s">
        <v>11</v>
      </c>
      <c r="E354" s="29" t="s">
        <v>448</v>
      </c>
      <c r="F354" s="29" t="s">
        <v>43</v>
      </c>
      <c r="G354" s="30">
        <v>2349</v>
      </c>
      <c r="H354" s="31">
        <f>G354-$G$7</f>
        <v>-625</v>
      </c>
      <c r="I354" s="32">
        <v>883</v>
      </c>
      <c r="J354" s="11">
        <f>RANK(I354,$I$8:$I$663,0)</f>
        <v>199</v>
      </c>
      <c r="K354" s="32">
        <v>617</v>
      </c>
      <c r="L354" s="11">
        <f>RANK(K354,$K$8:$K$663,0)</f>
        <v>616</v>
      </c>
      <c r="M354" s="32">
        <v>849</v>
      </c>
      <c r="N354" s="11">
        <f>RANK(M354,$M$8:$M$663,0)</f>
        <v>256</v>
      </c>
      <c r="O354" s="33"/>
      <c r="P354" s="33"/>
      <c r="Q354" s="33"/>
      <c r="R354" s="27">
        <f>MAX($AE$4-A354+1)</f>
        <v>49</v>
      </c>
      <c r="S354" s="27">
        <f>(2*$AO$3)-2*(A354-1)</f>
        <v>620</v>
      </c>
      <c r="T354" s="22" t="s">
        <v>73</v>
      </c>
    </row>
    <row r="355" spans="1:20" ht="12.75">
      <c r="A355" s="27">
        <f>RANK(G355,$G$8:$G$663,0)</f>
        <v>348</v>
      </c>
      <c r="B355" s="23" t="s">
        <v>515</v>
      </c>
      <c r="C355" s="22" t="s">
        <v>113</v>
      </c>
      <c r="D355" s="22" t="s">
        <v>7</v>
      </c>
      <c r="E355" s="22" t="s">
        <v>140</v>
      </c>
      <c r="F355" s="22" t="s">
        <v>43</v>
      </c>
      <c r="G355" s="34">
        <v>2348</v>
      </c>
      <c r="H355" s="31">
        <f>G355-$G$7</f>
        <v>-626</v>
      </c>
      <c r="I355" s="35">
        <v>904</v>
      </c>
      <c r="J355" s="11">
        <f>RANK(I355,$I$8:$I$663,0)</f>
        <v>157</v>
      </c>
      <c r="K355" s="35">
        <v>710</v>
      </c>
      <c r="L355" s="11">
        <f>RANK(K355,$K$8:$K$663,0)</f>
        <v>420</v>
      </c>
      <c r="M355" s="35">
        <v>734</v>
      </c>
      <c r="N355" s="11">
        <f>RANK(M355,$M$8:$M$663,0)</f>
        <v>557</v>
      </c>
      <c r="O355" s="33"/>
      <c r="P355" s="33"/>
      <c r="Q355" s="33"/>
      <c r="R355" s="27">
        <f>MAX($AE$4-A355+1)</f>
        <v>48</v>
      </c>
      <c r="S355" s="27">
        <f>(2*$AO$3)-2*(A355-1)</f>
        <v>618</v>
      </c>
      <c r="T355" s="22" t="s">
        <v>66</v>
      </c>
    </row>
    <row r="356" spans="1:20" ht="12.75">
      <c r="A356" s="27">
        <f>RANK(G356,$G$8:$G$663,0)</f>
        <v>348</v>
      </c>
      <c r="B356" s="28" t="s">
        <v>516</v>
      </c>
      <c r="C356" s="29" t="s">
        <v>61</v>
      </c>
      <c r="D356" s="29" t="s">
        <v>7</v>
      </c>
      <c r="E356" s="29" t="s">
        <v>136</v>
      </c>
      <c r="F356" s="29" t="s">
        <v>43</v>
      </c>
      <c r="G356" s="30">
        <v>2348</v>
      </c>
      <c r="H356" s="31">
        <f>G356-$G$7</f>
        <v>-626</v>
      </c>
      <c r="I356" s="32">
        <v>761</v>
      </c>
      <c r="J356" s="11">
        <f>RANK(I356,$I$8:$I$663,0)</f>
        <v>416</v>
      </c>
      <c r="K356" s="32">
        <v>724</v>
      </c>
      <c r="L356" s="11">
        <f>RANK(K356,$K$8:$K$663,0)</f>
        <v>368</v>
      </c>
      <c r="M356" s="32">
        <v>863</v>
      </c>
      <c r="N356" s="11">
        <f>RANK(M356,$M$8:$M$663,0)</f>
        <v>209</v>
      </c>
      <c r="O356" s="33"/>
      <c r="P356" s="33"/>
      <c r="Q356" s="33"/>
      <c r="R356" s="27">
        <f>MAX($AE$4-A356+1)</f>
        <v>48</v>
      </c>
      <c r="S356" s="27">
        <f>(2*$AO$3)-2*(A356-1)</f>
        <v>618</v>
      </c>
      <c r="T356" s="22" t="s">
        <v>73</v>
      </c>
    </row>
    <row r="357" spans="1:20" ht="12.75">
      <c r="A357" s="27">
        <f>RANK(G357,$G$8:$G$663,0)</f>
        <v>350</v>
      </c>
      <c r="B357" s="28" t="s">
        <v>517</v>
      </c>
      <c r="C357" s="29" t="s">
        <v>61</v>
      </c>
      <c r="D357" s="29" t="s">
        <v>8</v>
      </c>
      <c r="E357" s="29" t="s">
        <v>182</v>
      </c>
      <c r="F357" s="29" t="s">
        <v>43</v>
      </c>
      <c r="G357" s="30">
        <v>2347</v>
      </c>
      <c r="H357" s="31">
        <f>G357-$G$7</f>
        <v>-627</v>
      </c>
      <c r="I357" s="32">
        <v>841</v>
      </c>
      <c r="J357" s="11">
        <f>RANK(I357,$I$8:$I$663,0)</f>
        <v>266</v>
      </c>
      <c r="K357" s="32">
        <v>679</v>
      </c>
      <c r="L357" s="11">
        <f>RANK(K357,$K$8:$K$663,0)</f>
        <v>519</v>
      </c>
      <c r="M357" s="32">
        <v>827</v>
      </c>
      <c r="N357" s="11">
        <f>RANK(M357,$M$8:$M$663,0)</f>
        <v>346</v>
      </c>
      <c r="O357" s="33"/>
      <c r="P357" s="33"/>
      <c r="Q357" s="33"/>
      <c r="R357" s="27">
        <f>MAX($AE$4-A357+1)</f>
        <v>46</v>
      </c>
      <c r="S357" s="27">
        <f>(2*$AO$3)-2*(A357-1)</f>
        <v>614</v>
      </c>
      <c r="T357" s="22" t="s">
        <v>44</v>
      </c>
    </row>
    <row r="358" spans="1:20" ht="12.75">
      <c r="A358" s="27">
        <f>RANK(G358,$G$8:$G$663,0)</f>
        <v>351</v>
      </c>
      <c r="B358" s="28" t="s">
        <v>518</v>
      </c>
      <c r="C358" s="29" t="s">
        <v>113</v>
      </c>
      <c r="D358" s="29" t="s">
        <v>8</v>
      </c>
      <c r="E358" s="29" t="s">
        <v>123</v>
      </c>
      <c r="F358" s="29" t="s">
        <v>43</v>
      </c>
      <c r="G358" s="30">
        <v>2345</v>
      </c>
      <c r="H358" s="31">
        <f>G358-$G$7</f>
        <v>-629</v>
      </c>
      <c r="I358" s="32">
        <v>742</v>
      </c>
      <c r="J358" s="11">
        <f>RANK(I358,$I$8:$I$663,0)</f>
        <v>448</v>
      </c>
      <c r="K358" s="32">
        <v>724</v>
      </c>
      <c r="L358" s="11">
        <f>RANK(K358,$K$8:$K$663,0)</f>
        <v>368</v>
      </c>
      <c r="M358" s="32">
        <v>879</v>
      </c>
      <c r="N358" s="11">
        <f>RANK(M358,$M$8:$M$663,0)</f>
        <v>144</v>
      </c>
      <c r="O358" s="33"/>
      <c r="P358" s="33"/>
      <c r="Q358" s="33"/>
      <c r="R358" s="27">
        <f>MAX($AE$4-A358+1)</f>
        <v>45</v>
      </c>
      <c r="S358" s="27">
        <f>(2*$AO$3)-2*(A358-1)</f>
        <v>612</v>
      </c>
      <c r="T358" s="22" t="s">
        <v>44</v>
      </c>
    </row>
    <row r="359" spans="1:20" ht="12.75">
      <c r="A359" s="27">
        <f>RANK(G359,$G$8:$G$663,0)</f>
        <v>352</v>
      </c>
      <c r="B359" s="28" t="s">
        <v>519</v>
      </c>
      <c r="C359" s="29" t="s">
        <v>113</v>
      </c>
      <c r="D359" s="29" t="s">
        <v>10</v>
      </c>
      <c r="E359" s="29" t="s">
        <v>271</v>
      </c>
      <c r="F359" s="29" t="s">
        <v>43</v>
      </c>
      <c r="G359" s="30">
        <v>2344</v>
      </c>
      <c r="H359" s="31">
        <f>G359-$G$7</f>
        <v>-630</v>
      </c>
      <c r="I359" s="32">
        <v>720</v>
      </c>
      <c r="J359" s="11">
        <f>RANK(I359,$I$8:$I$663,0)</f>
        <v>480</v>
      </c>
      <c r="K359" s="32">
        <v>777</v>
      </c>
      <c r="L359" s="11">
        <f>RANK(K359,$K$8:$K$663,0)</f>
        <v>212</v>
      </c>
      <c r="M359" s="32">
        <v>847</v>
      </c>
      <c r="N359" s="11">
        <f>RANK(M359,$M$8:$M$663,0)</f>
        <v>268</v>
      </c>
      <c r="O359" s="33"/>
      <c r="P359" s="33"/>
      <c r="Q359" s="33"/>
      <c r="R359" s="27">
        <f>MAX($AE$4-A359+1)</f>
        <v>44</v>
      </c>
      <c r="S359" s="27">
        <f>(2*$AO$3)-2*(A359-1)</f>
        <v>610</v>
      </c>
      <c r="T359" s="22" t="s">
        <v>73</v>
      </c>
    </row>
    <row r="360" spans="1:20" ht="12.75">
      <c r="A360" s="27">
        <f>RANK(G360,$G$8:$G$663,0)</f>
        <v>353</v>
      </c>
      <c r="B360" s="28" t="s">
        <v>520</v>
      </c>
      <c r="C360" s="29" t="s">
        <v>113</v>
      </c>
      <c r="D360" s="29" t="s">
        <v>9</v>
      </c>
      <c r="E360" s="29" t="s">
        <v>82</v>
      </c>
      <c r="F360" s="29" t="s">
        <v>43</v>
      </c>
      <c r="G360" s="30">
        <v>2342</v>
      </c>
      <c r="H360" s="31">
        <f>G360-$G$7</f>
        <v>-632</v>
      </c>
      <c r="I360" s="32">
        <v>717</v>
      </c>
      <c r="J360" s="11">
        <f>RANK(I360,$I$8:$I$663,0)</f>
        <v>487</v>
      </c>
      <c r="K360" s="32">
        <v>696</v>
      </c>
      <c r="L360" s="11">
        <f>RANK(K360,$K$8:$K$663,0)</f>
        <v>468</v>
      </c>
      <c r="M360" s="32">
        <v>929</v>
      </c>
      <c r="N360" s="11">
        <f>RANK(M360,$M$8:$M$663,0)</f>
        <v>44</v>
      </c>
      <c r="O360" s="33"/>
      <c r="P360" s="33"/>
      <c r="Q360" s="33"/>
      <c r="R360" s="27">
        <f>MAX($AE$4-A360+1)</f>
        <v>43</v>
      </c>
      <c r="S360" s="27">
        <f>(2*$AO$3)-2*(A360-1)</f>
        <v>608</v>
      </c>
      <c r="T360" s="22" t="s">
        <v>44</v>
      </c>
    </row>
    <row r="361" spans="1:20" ht="12.75">
      <c r="A361" s="27">
        <f>RANK(G361,$G$8:$G$663,0)</f>
        <v>354</v>
      </c>
      <c r="B361" s="23" t="s">
        <v>521</v>
      </c>
      <c r="C361" s="22" t="s">
        <v>23</v>
      </c>
      <c r="D361" s="22" t="s">
        <v>8</v>
      </c>
      <c r="E361" s="22" t="s">
        <v>55</v>
      </c>
      <c r="F361" s="22" t="s">
        <v>43</v>
      </c>
      <c r="G361" s="34">
        <v>2341</v>
      </c>
      <c r="H361" s="31">
        <f>G361-$G$7</f>
        <v>-633</v>
      </c>
      <c r="I361" s="35">
        <v>745</v>
      </c>
      <c r="J361" s="11">
        <f>RANK(I361,$I$8:$I$663,0)</f>
        <v>444</v>
      </c>
      <c r="K361" s="35">
        <v>727</v>
      </c>
      <c r="L361" s="11">
        <f>RANK(K361,$K$8:$K$663,0)</f>
        <v>362</v>
      </c>
      <c r="M361" s="35">
        <v>869</v>
      </c>
      <c r="N361" s="11">
        <f>RANK(M361,$M$8:$M$663,0)</f>
        <v>181</v>
      </c>
      <c r="O361" s="33"/>
      <c r="P361" s="33"/>
      <c r="Q361" s="33"/>
      <c r="R361" s="27">
        <f>MAX($AE$4-A361+1)</f>
        <v>42</v>
      </c>
      <c r="S361" s="27">
        <f>(2*$AO$3)-2*(A361-1)</f>
        <v>606</v>
      </c>
      <c r="T361" s="22" t="s">
        <v>66</v>
      </c>
    </row>
    <row r="362" spans="1:20" ht="12.75">
      <c r="A362" s="27">
        <f>RANK(G362,$G$8:$G$663,0)</f>
        <v>354</v>
      </c>
      <c r="B362" s="28" t="s">
        <v>522</v>
      </c>
      <c r="C362" s="29" t="s">
        <v>61</v>
      </c>
      <c r="D362" s="29" t="s">
        <v>11</v>
      </c>
      <c r="E362" s="29" t="s">
        <v>523</v>
      </c>
      <c r="F362" s="29" t="s">
        <v>43</v>
      </c>
      <c r="G362" s="30">
        <v>2341</v>
      </c>
      <c r="H362" s="31">
        <f>G362-$G$7</f>
        <v>-633</v>
      </c>
      <c r="I362" s="32">
        <v>755</v>
      </c>
      <c r="J362" s="11">
        <f>RANK(I362,$I$8:$I$663,0)</f>
        <v>426</v>
      </c>
      <c r="K362" s="32">
        <v>715</v>
      </c>
      <c r="L362" s="11">
        <f>RANK(K362,$K$8:$K$663,0)</f>
        <v>402</v>
      </c>
      <c r="M362" s="32">
        <v>871</v>
      </c>
      <c r="N362" s="11">
        <f>RANK(M362,$M$8:$M$663,0)</f>
        <v>173</v>
      </c>
      <c r="O362" s="33"/>
      <c r="P362" s="33"/>
      <c r="Q362" s="33"/>
      <c r="R362" s="27">
        <f>MAX($AE$4-A362+1)</f>
        <v>42</v>
      </c>
      <c r="S362" s="27">
        <f>(2*$AO$3)-2*(A362-1)</f>
        <v>606</v>
      </c>
      <c r="T362" s="22" t="s">
        <v>47</v>
      </c>
    </row>
    <row r="363" spans="1:20" ht="12.75">
      <c r="A363" s="27">
        <f>RANK(G363,$G$8:$G$663,0)</f>
        <v>356</v>
      </c>
      <c r="B363" s="28" t="s">
        <v>524</v>
      </c>
      <c r="C363" s="29" t="s">
        <v>23</v>
      </c>
      <c r="D363" s="29" t="s">
        <v>6</v>
      </c>
      <c r="E363" s="29" t="s">
        <v>111</v>
      </c>
      <c r="F363" s="29" t="s">
        <v>43</v>
      </c>
      <c r="G363" s="30">
        <v>2339</v>
      </c>
      <c r="H363" s="31">
        <f>G363-$G$7</f>
        <v>-635</v>
      </c>
      <c r="I363" s="32">
        <v>751</v>
      </c>
      <c r="J363" s="11">
        <f>RANK(I363,$I$8:$I$663,0)</f>
        <v>436</v>
      </c>
      <c r="K363" s="32">
        <v>761</v>
      </c>
      <c r="L363" s="11">
        <f>RANK(K363,$K$8:$K$663,0)</f>
        <v>263</v>
      </c>
      <c r="M363" s="32">
        <v>827</v>
      </c>
      <c r="N363" s="11">
        <f>RANK(M363,$M$8:$M$663,0)</f>
        <v>346</v>
      </c>
      <c r="O363" s="33"/>
      <c r="P363" s="33"/>
      <c r="Q363" s="33"/>
      <c r="R363" s="27">
        <f>MAX($AE$4-A363+1)</f>
        <v>40</v>
      </c>
      <c r="S363" s="27">
        <f>(2*$AO$3)-2*(A363-1)</f>
        <v>602</v>
      </c>
      <c r="T363" s="22" t="s">
        <v>47</v>
      </c>
    </row>
    <row r="364" spans="1:20" ht="12.75">
      <c r="A364" s="27">
        <f>RANK(G364,$G$8:$G$663,0)</f>
        <v>357</v>
      </c>
      <c r="B364" s="23" t="s">
        <v>525</v>
      </c>
      <c r="C364" s="22" t="s">
        <v>61</v>
      </c>
      <c r="D364" s="22" t="s">
        <v>12</v>
      </c>
      <c r="E364" s="22" t="s">
        <v>132</v>
      </c>
      <c r="F364" s="22" t="s">
        <v>43</v>
      </c>
      <c r="G364" s="34">
        <v>2338</v>
      </c>
      <c r="H364" s="31">
        <f>G364-$G$7</f>
        <v>-636</v>
      </c>
      <c r="I364" s="35">
        <v>837</v>
      </c>
      <c r="J364" s="11">
        <f>RANK(I364,$I$8:$I$663,0)</f>
        <v>276</v>
      </c>
      <c r="K364" s="35">
        <v>719</v>
      </c>
      <c r="L364" s="11">
        <f>RANK(K364,$K$8:$K$663,0)</f>
        <v>392</v>
      </c>
      <c r="M364" s="35">
        <v>782</v>
      </c>
      <c r="N364" s="11">
        <f>RANK(M364,$M$8:$M$663,0)</f>
        <v>481</v>
      </c>
      <c r="O364" s="33"/>
      <c r="P364" s="33"/>
      <c r="Q364" s="33"/>
      <c r="R364" s="27">
        <f>MAX($AE$4-A364+1)</f>
        <v>39</v>
      </c>
      <c r="S364" s="27">
        <f>(2*$AO$3)-2*(A364-1)</f>
        <v>600</v>
      </c>
      <c r="T364" s="22" t="s">
        <v>66</v>
      </c>
    </row>
    <row r="365" spans="1:20" ht="12.75">
      <c r="A365" s="27">
        <f>RANK(G365,$G$8:$G$663,0)</f>
        <v>357</v>
      </c>
      <c r="B365" s="28" t="s">
        <v>526</v>
      </c>
      <c r="C365" s="29" t="s">
        <v>113</v>
      </c>
      <c r="D365" s="29" t="s">
        <v>10</v>
      </c>
      <c r="E365" s="29" t="s">
        <v>136</v>
      </c>
      <c r="F365" s="29" t="s">
        <v>43</v>
      </c>
      <c r="G365" s="30">
        <v>2338</v>
      </c>
      <c r="H365" s="31">
        <f>G365-$G$7</f>
        <v>-636</v>
      </c>
      <c r="I365" s="32">
        <v>860</v>
      </c>
      <c r="J365" s="11">
        <f>RANK(I365,$I$8:$I$663,0)</f>
        <v>230</v>
      </c>
      <c r="K365" s="32">
        <v>685</v>
      </c>
      <c r="L365" s="11">
        <f>RANK(K365,$K$8:$K$663,0)</f>
        <v>503</v>
      </c>
      <c r="M365" s="32">
        <v>793</v>
      </c>
      <c r="N365" s="11">
        <f>RANK(M365,$M$8:$M$663,0)</f>
        <v>458</v>
      </c>
      <c r="O365" s="33"/>
      <c r="P365" s="33"/>
      <c r="Q365" s="33"/>
      <c r="R365" s="27">
        <f>MAX($AE$4-A365+1)</f>
        <v>39</v>
      </c>
      <c r="S365" s="27">
        <f>(2*$AO$3)-2*(A365-1)</f>
        <v>600</v>
      </c>
      <c r="T365" s="22" t="s">
        <v>73</v>
      </c>
    </row>
    <row r="366" spans="1:20" ht="12.75">
      <c r="A366" s="27">
        <f>RANK(G366,$G$8:$G$663,0)</f>
        <v>359</v>
      </c>
      <c r="B366" s="28" t="s">
        <v>527</v>
      </c>
      <c r="C366" s="29" t="s">
        <v>61</v>
      </c>
      <c r="D366" s="29" t="s">
        <v>10</v>
      </c>
      <c r="E366" s="29" t="s">
        <v>95</v>
      </c>
      <c r="F366" s="29" t="s">
        <v>43</v>
      </c>
      <c r="G366" s="30">
        <v>2336</v>
      </c>
      <c r="H366" s="31">
        <f>G366-$G$7</f>
        <v>-638</v>
      </c>
      <c r="I366" s="32">
        <v>838</v>
      </c>
      <c r="J366" s="11">
        <f>RANK(I366,$I$8:$I$663,0)</f>
        <v>274</v>
      </c>
      <c r="K366" s="32">
        <v>683</v>
      </c>
      <c r="L366" s="11">
        <f>RANK(K366,$K$8:$K$663,0)</f>
        <v>510</v>
      </c>
      <c r="M366" s="32">
        <v>815</v>
      </c>
      <c r="N366" s="11">
        <f>RANK(M366,$M$8:$M$663,0)</f>
        <v>388</v>
      </c>
      <c r="O366" s="33"/>
      <c r="P366" s="33"/>
      <c r="Q366" s="33"/>
      <c r="R366" s="27">
        <f>MAX($AE$4-A366+1)</f>
        <v>37</v>
      </c>
      <c r="S366" s="27">
        <f>(2*$AO$3)-2*(A366-1)</f>
        <v>596</v>
      </c>
      <c r="T366" s="22" t="s">
        <v>47</v>
      </c>
    </row>
    <row r="367" spans="1:20" ht="12.75">
      <c r="A367" s="27">
        <f>RANK(G367,$G$8:$G$663,0)</f>
        <v>359</v>
      </c>
      <c r="B367" s="28" t="s">
        <v>528</v>
      </c>
      <c r="C367" s="29" t="s">
        <v>61</v>
      </c>
      <c r="D367" s="29" t="s">
        <v>11</v>
      </c>
      <c r="E367" s="29" t="s">
        <v>455</v>
      </c>
      <c r="F367" s="29" t="s">
        <v>43</v>
      </c>
      <c r="G367" s="30">
        <v>2336</v>
      </c>
      <c r="H367" s="31">
        <f>G367-$G$7</f>
        <v>-638</v>
      </c>
      <c r="I367" s="32">
        <v>749</v>
      </c>
      <c r="J367" s="11">
        <f>RANK(I367,$I$8:$I$663,0)</f>
        <v>439</v>
      </c>
      <c r="K367" s="32">
        <v>701</v>
      </c>
      <c r="L367" s="11">
        <f>RANK(K367,$K$8:$K$663,0)</f>
        <v>450</v>
      </c>
      <c r="M367" s="32">
        <v>886</v>
      </c>
      <c r="N367" s="11">
        <f>RANK(M367,$M$8:$M$663,0)</f>
        <v>119</v>
      </c>
      <c r="O367" s="33"/>
      <c r="P367" s="33"/>
      <c r="Q367" s="33"/>
      <c r="R367" s="27">
        <f>MAX($AE$4-A367+1)</f>
        <v>37</v>
      </c>
      <c r="S367" s="27">
        <f>(2*$AO$3)-2*(A367-1)</f>
        <v>596</v>
      </c>
      <c r="T367" s="22" t="s">
        <v>47</v>
      </c>
    </row>
    <row r="368" spans="1:20" ht="12.75">
      <c r="A368" s="27">
        <f>RANK(G368,$G$8:$G$663,0)</f>
        <v>361</v>
      </c>
      <c r="B368" s="23" t="s">
        <v>529</v>
      </c>
      <c r="C368" s="22" t="s">
        <v>61</v>
      </c>
      <c r="D368" s="22" t="s">
        <v>10</v>
      </c>
      <c r="E368" s="22" t="s">
        <v>425</v>
      </c>
      <c r="F368" s="22" t="s">
        <v>43</v>
      </c>
      <c r="G368" s="34">
        <v>2333</v>
      </c>
      <c r="H368" s="31">
        <f>G368-$G$7</f>
        <v>-641</v>
      </c>
      <c r="I368" s="35">
        <v>773</v>
      </c>
      <c r="J368" s="11">
        <f>RANK(I368,$I$8:$I$663,0)</f>
        <v>388</v>
      </c>
      <c r="K368" s="35">
        <v>717</v>
      </c>
      <c r="L368" s="11">
        <f>RANK(K368,$K$8:$K$663,0)</f>
        <v>398</v>
      </c>
      <c r="M368" s="35">
        <v>843</v>
      </c>
      <c r="N368" s="11">
        <f>RANK(M368,$M$8:$M$663,0)</f>
        <v>287</v>
      </c>
      <c r="O368" s="33"/>
      <c r="P368" s="33"/>
      <c r="Q368" s="33"/>
      <c r="R368" s="27">
        <f>MAX($AE$4-A368+1)</f>
        <v>35</v>
      </c>
      <c r="S368" s="27">
        <f>(2*$AO$3)-2*(A368-1)</f>
        <v>592</v>
      </c>
      <c r="T368" s="22" t="s">
        <v>66</v>
      </c>
    </row>
    <row r="369" spans="1:20" ht="12.75">
      <c r="A369" s="27">
        <f>RANK(G369,$G$8:$G$663,0)</f>
        <v>362</v>
      </c>
      <c r="B369" s="23" t="s">
        <v>530</v>
      </c>
      <c r="C369" s="22" t="s">
        <v>61</v>
      </c>
      <c r="D369" s="22" t="s">
        <v>10</v>
      </c>
      <c r="E369" s="22" t="s">
        <v>177</v>
      </c>
      <c r="F369" s="22" t="s">
        <v>43</v>
      </c>
      <c r="G369" s="34">
        <v>2331</v>
      </c>
      <c r="H369" s="31">
        <f>G369-$G$7</f>
        <v>-643</v>
      </c>
      <c r="I369" s="35">
        <v>777</v>
      </c>
      <c r="J369" s="11">
        <f>RANK(I369,$I$8:$I$663,0)</f>
        <v>386</v>
      </c>
      <c r="K369" s="35">
        <v>654</v>
      </c>
      <c r="L369" s="11">
        <f>RANK(K369,$K$8:$K$663,0)</f>
        <v>562</v>
      </c>
      <c r="M369" s="35">
        <v>900</v>
      </c>
      <c r="N369" s="11">
        <f>RANK(M369,$M$8:$M$663,0)</f>
        <v>83</v>
      </c>
      <c r="O369" s="33"/>
      <c r="P369" s="33"/>
      <c r="Q369" s="33"/>
      <c r="R369" s="27">
        <f>MAX($AE$4-A369+1)</f>
        <v>34</v>
      </c>
      <c r="S369" s="27">
        <f>(2*$AO$3)-2*(A369-1)</f>
        <v>590</v>
      </c>
      <c r="T369" s="22" t="s">
        <v>66</v>
      </c>
    </row>
    <row r="370" spans="1:20" ht="12.75">
      <c r="A370" s="27">
        <f>RANK(G370,$G$8:$G$663,0)</f>
        <v>362</v>
      </c>
      <c r="B370" s="28" t="s">
        <v>531</v>
      </c>
      <c r="C370" s="29" t="s">
        <v>113</v>
      </c>
      <c r="D370" s="29" t="s">
        <v>11</v>
      </c>
      <c r="E370" s="29" t="s">
        <v>214</v>
      </c>
      <c r="F370" s="29" t="s">
        <v>43</v>
      </c>
      <c r="G370" s="30">
        <v>2331</v>
      </c>
      <c r="H370" s="31">
        <f>G370-$G$7</f>
        <v>-643</v>
      </c>
      <c r="I370" s="32">
        <v>795</v>
      </c>
      <c r="J370" s="11">
        <f>RANK(I370,$I$8:$I$663,0)</f>
        <v>355</v>
      </c>
      <c r="K370" s="32">
        <v>702</v>
      </c>
      <c r="L370" s="11">
        <f>RANK(K370,$K$8:$K$663,0)</f>
        <v>446</v>
      </c>
      <c r="M370" s="32">
        <v>834</v>
      </c>
      <c r="N370" s="11">
        <f>RANK(M370,$M$8:$M$663,0)</f>
        <v>319</v>
      </c>
      <c r="O370" s="33"/>
      <c r="P370" s="33"/>
      <c r="Q370" s="33"/>
      <c r="R370" s="27">
        <f>MAX($AE$4-A370+1)</f>
        <v>34</v>
      </c>
      <c r="S370" s="27">
        <f>(2*$AO$3)-2*(A370-1)</f>
        <v>590</v>
      </c>
      <c r="T370" s="22" t="s">
        <v>73</v>
      </c>
    </row>
    <row r="371" spans="1:20" ht="12.75">
      <c r="A371" s="27">
        <f>RANK(G371,$G$8:$G$663,0)</f>
        <v>362</v>
      </c>
      <c r="B371" s="28" t="s">
        <v>532</v>
      </c>
      <c r="C371" s="29" t="s">
        <v>61</v>
      </c>
      <c r="D371" s="29" t="s">
        <v>7</v>
      </c>
      <c r="E371" s="29" t="s">
        <v>59</v>
      </c>
      <c r="F371" s="29" t="s">
        <v>43</v>
      </c>
      <c r="G371" s="30">
        <v>2331</v>
      </c>
      <c r="H371" s="31">
        <f>G371-$G$7</f>
        <v>-643</v>
      </c>
      <c r="I371" s="32">
        <v>832</v>
      </c>
      <c r="J371" s="11">
        <f>RANK(I371,$I$8:$I$663,0)</f>
        <v>284</v>
      </c>
      <c r="K371" s="32">
        <v>697</v>
      </c>
      <c r="L371" s="11">
        <f>RANK(K371,$K$8:$K$663,0)</f>
        <v>466</v>
      </c>
      <c r="M371" s="32">
        <v>802</v>
      </c>
      <c r="N371" s="11">
        <f>RANK(M371,$M$8:$M$663,0)</f>
        <v>430</v>
      </c>
      <c r="O371" s="33"/>
      <c r="P371" s="33"/>
      <c r="Q371" s="33"/>
      <c r="R371" s="27">
        <f>MAX($AE$4-A371+1)</f>
        <v>34</v>
      </c>
      <c r="S371" s="27">
        <f>(2*$AO$3)-2*(A371-1)</f>
        <v>590</v>
      </c>
      <c r="T371" s="22" t="s">
        <v>47</v>
      </c>
    </row>
    <row r="372" spans="1:20" ht="12.75">
      <c r="A372" s="27">
        <f>RANK(G372,$G$8:$G$663,0)</f>
        <v>365</v>
      </c>
      <c r="B372" s="28" t="s">
        <v>533</v>
      </c>
      <c r="C372" s="29" t="s">
        <v>23</v>
      </c>
      <c r="D372" s="29" t="s">
        <v>9</v>
      </c>
      <c r="E372" s="29" t="s">
        <v>534</v>
      </c>
      <c r="F372" s="29" t="s">
        <v>43</v>
      </c>
      <c r="G372" s="30">
        <v>2330</v>
      </c>
      <c r="H372" s="31">
        <f>G372-$G$7</f>
        <v>-644</v>
      </c>
      <c r="I372" s="32">
        <v>832</v>
      </c>
      <c r="J372" s="11">
        <f>RANK(I372,$I$8:$I$663,0)</f>
        <v>284</v>
      </c>
      <c r="K372" s="32">
        <v>721</v>
      </c>
      <c r="L372" s="11">
        <f>RANK(K372,$K$8:$K$663,0)</f>
        <v>382</v>
      </c>
      <c r="M372" s="32">
        <v>777</v>
      </c>
      <c r="N372" s="11">
        <f>RANK(M372,$M$8:$M$663,0)</f>
        <v>491</v>
      </c>
      <c r="O372" s="33"/>
      <c r="P372" s="33"/>
      <c r="Q372" s="33"/>
      <c r="R372" s="27">
        <f>MAX($AE$4-A372+1)</f>
        <v>31</v>
      </c>
      <c r="S372" s="27">
        <f>(2*$AO$3)-2*(A372-1)</f>
        <v>584</v>
      </c>
      <c r="T372" s="22" t="s">
        <v>47</v>
      </c>
    </row>
    <row r="373" spans="1:20" ht="12.75">
      <c r="A373" s="27">
        <f>RANK(G373,$G$8:$G$663,0)</f>
        <v>366</v>
      </c>
      <c r="B373" s="28" t="s">
        <v>535</v>
      </c>
      <c r="C373" s="29" t="s">
        <v>113</v>
      </c>
      <c r="D373" s="29" t="s">
        <v>11</v>
      </c>
      <c r="E373" s="29" t="s">
        <v>346</v>
      </c>
      <c r="F373" s="29" t="s">
        <v>43</v>
      </c>
      <c r="G373" s="30">
        <v>2329</v>
      </c>
      <c r="H373" s="31">
        <f>G373-$G$7</f>
        <v>-645</v>
      </c>
      <c r="I373" s="32">
        <v>749</v>
      </c>
      <c r="J373" s="11">
        <f>RANK(I373,$I$8:$I$663,0)</f>
        <v>439</v>
      </c>
      <c r="K373" s="32">
        <v>811</v>
      </c>
      <c r="L373" s="11">
        <f>RANK(K373,$K$8:$K$663,0)</f>
        <v>141</v>
      </c>
      <c r="M373" s="32">
        <v>769</v>
      </c>
      <c r="N373" s="11">
        <f>RANK(M373,$M$8:$M$663,0)</f>
        <v>503</v>
      </c>
      <c r="O373" s="33"/>
      <c r="P373" s="33"/>
      <c r="Q373" s="33"/>
      <c r="R373" s="27">
        <f>MAX($AE$4-A373+1)</f>
        <v>30</v>
      </c>
      <c r="S373" s="27">
        <f>(2*$AO$3)-2*(A373-1)</f>
        <v>582</v>
      </c>
      <c r="T373" s="22" t="s">
        <v>73</v>
      </c>
    </row>
    <row r="374" spans="1:20" ht="12.75">
      <c r="A374" s="27">
        <f>RANK(G374,$G$8:$G$663,0)</f>
        <v>367</v>
      </c>
      <c r="B374" s="28" t="s">
        <v>536</v>
      </c>
      <c r="C374" s="29" t="s">
        <v>23</v>
      </c>
      <c r="D374" s="29" t="s">
        <v>9</v>
      </c>
      <c r="E374" s="29" t="s">
        <v>359</v>
      </c>
      <c r="F374" s="29" t="s">
        <v>43</v>
      </c>
      <c r="G374" s="30">
        <v>2328</v>
      </c>
      <c r="H374" s="31">
        <f>G374-$G$7</f>
        <v>-646</v>
      </c>
      <c r="I374" s="32">
        <v>795</v>
      </c>
      <c r="J374" s="11">
        <f>RANK(I374,$I$8:$I$663,0)</f>
        <v>355</v>
      </c>
      <c r="K374" s="32">
        <v>689</v>
      </c>
      <c r="L374" s="11">
        <f>RANK(K374,$K$8:$K$663,0)</f>
        <v>488</v>
      </c>
      <c r="M374" s="32">
        <v>844</v>
      </c>
      <c r="N374" s="11">
        <f>RANK(M374,$M$8:$M$663,0)</f>
        <v>281</v>
      </c>
      <c r="O374" s="33"/>
      <c r="P374" s="33"/>
      <c r="Q374" s="33"/>
      <c r="R374" s="27">
        <f>MAX($AE$4-A374+1)</f>
        <v>29</v>
      </c>
      <c r="S374" s="27">
        <f>(2*$AO$3)-2*(A374-1)</f>
        <v>580</v>
      </c>
      <c r="T374" s="22" t="s">
        <v>47</v>
      </c>
    </row>
    <row r="375" spans="1:20" ht="12.75">
      <c r="A375" s="27">
        <f>RANK(G375,$G$8:$G$663,0)</f>
        <v>368</v>
      </c>
      <c r="B375" s="28" t="s">
        <v>537</v>
      </c>
      <c r="C375" s="29" t="s">
        <v>23</v>
      </c>
      <c r="D375" s="29" t="s">
        <v>8</v>
      </c>
      <c r="E375" s="29" t="s">
        <v>142</v>
      </c>
      <c r="F375" s="29" t="s">
        <v>43</v>
      </c>
      <c r="G375" s="30">
        <v>2327</v>
      </c>
      <c r="H375" s="31">
        <f>G375-$G$7</f>
        <v>-647</v>
      </c>
      <c r="I375" s="32">
        <v>821</v>
      </c>
      <c r="J375" s="11">
        <f>RANK(I375,$I$8:$I$663,0)</f>
        <v>302</v>
      </c>
      <c r="K375" s="32">
        <v>654</v>
      </c>
      <c r="L375" s="11">
        <f>RANK(K375,$K$8:$K$663,0)</f>
        <v>562</v>
      </c>
      <c r="M375" s="32">
        <v>852</v>
      </c>
      <c r="N375" s="11">
        <f>RANK(M375,$M$8:$M$663,0)</f>
        <v>246</v>
      </c>
      <c r="O375" s="33"/>
      <c r="P375" s="33"/>
      <c r="Q375" s="33"/>
      <c r="R375" s="27">
        <f>MAX($AE$4-A375+1)</f>
        <v>28</v>
      </c>
      <c r="S375" s="27">
        <f>(2*$AO$3)-2*(A375-1)</f>
        <v>578</v>
      </c>
      <c r="T375" s="22" t="s">
        <v>44</v>
      </c>
    </row>
    <row r="376" spans="1:20" ht="12.75">
      <c r="A376" s="27">
        <f>RANK(G376,$G$8:$G$663,0)</f>
        <v>368</v>
      </c>
      <c r="B376" s="28" t="s">
        <v>538</v>
      </c>
      <c r="C376" s="29" t="s">
        <v>23</v>
      </c>
      <c r="D376" s="29" t="s">
        <v>8</v>
      </c>
      <c r="E376" s="29" t="s">
        <v>271</v>
      </c>
      <c r="F376" s="29" t="s">
        <v>43</v>
      </c>
      <c r="G376" s="30">
        <v>2327</v>
      </c>
      <c r="H376" s="31">
        <f>G376-$G$7</f>
        <v>-647</v>
      </c>
      <c r="I376" s="32">
        <v>769</v>
      </c>
      <c r="J376" s="11">
        <f>RANK(I376,$I$8:$I$663,0)</f>
        <v>397</v>
      </c>
      <c r="K376" s="32">
        <v>743</v>
      </c>
      <c r="L376" s="11">
        <f>RANK(K376,$K$8:$K$663,0)</f>
        <v>315</v>
      </c>
      <c r="M376" s="32">
        <v>815</v>
      </c>
      <c r="N376" s="11">
        <f>RANK(M376,$M$8:$M$663,0)</f>
        <v>388</v>
      </c>
      <c r="O376" s="33"/>
      <c r="P376" s="33"/>
      <c r="Q376" s="33"/>
      <c r="R376" s="27">
        <f>MAX($AE$4-A376+1)</f>
        <v>28</v>
      </c>
      <c r="S376" s="27">
        <f>(2*$AO$3)-2*(A376-1)</f>
        <v>578</v>
      </c>
      <c r="T376" s="22" t="s">
        <v>73</v>
      </c>
    </row>
    <row r="377" spans="1:20" ht="12.75">
      <c r="A377" s="27">
        <f>RANK(G377,$G$8:$G$663,0)</f>
        <v>368</v>
      </c>
      <c r="B377" s="28" t="s">
        <v>539</v>
      </c>
      <c r="C377" s="29" t="s">
        <v>113</v>
      </c>
      <c r="D377" s="29" t="s">
        <v>11</v>
      </c>
      <c r="E377" s="29" t="s">
        <v>198</v>
      </c>
      <c r="F377" s="29" t="s">
        <v>43</v>
      </c>
      <c r="G377" s="30">
        <v>2327</v>
      </c>
      <c r="H377" s="31">
        <f>G377-$G$7</f>
        <v>-647</v>
      </c>
      <c r="I377" s="32">
        <v>844</v>
      </c>
      <c r="J377" s="11">
        <f>RANK(I377,$I$8:$I$663,0)</f>
        <v>259</v>
      </c>
      <c r="K377" s="32">
        <v>695</v>
      </c>
      <c r="L377" s="11">
        <f>RANK(K377,$K$8:$K$663,0)</f>
        <v>470</v>
      </c>
      <c r="M377" s="32">
        <v>788</v>
      </c>
      <c r="N377" s="11">
        <f>RANK(M377,$M$8:$M$663,0)</f>
        <v>471</v>
      </c>
      <c r="O377" s="33"/>
      <c r="P377" s="33"/>
      <c r="Q377" s="33"/>
      <c r="R377" s="27">
        <f>MAX($AE$4-A377+1)</f>
        <v>28</v>
      </c>
      <c r="S377" s="27">
        <f>(2*$AO$3)-2*(A377-1)</f>
        <v>578</v>
      </c>
      <c r="T377" s="22" t="s">
        <v>47</v>
      </c>
    </row>
    <row r="378" spans="1:20" ht="12.75">
      <c r="A378" s="27">
        <f>RANK(G378,$G$8:$G$663,0)</f>
        <v>371</v>
      </c>
      <c r="B378" s="23" t="s">
        <v>540</v>
      </c>
      <c r="C378" s="22" t="s">
        <v>61</v>
      </c>
      <c r="D378" s="22" t="s">
        <v>8</v>
      </c>
      <c r="E378" s="22" t="s">
        <v>541</v>
      </c>
      <c r="F378" s="22" t="s">
        <v>43</v>
      </c>
      <c r="G378" s="34">
        <v>2325</v>
      </c>
      <c r="H378" s="31">
        <f>G378-$G$7</f>
        <v>-649</v>
      </c>
      <c r="I378" s="35">
        <v>807</v>
      </c>
      <c r="J378" s="11">
        <f>RANK(I378,$I$8:$I$663,0)</f>
        <v>329</v>
      </c>
      <c r="K378" s="35">
        <v>768</v>
      </c>
      <c r="L378" s="11">
        <f>RANK(K378,$K$8:$K$663,0)</f>
        <v>239</v>
      </c>
      <c r="M378" s="35">
        <v>750</v>
      </c>
      <c r="N378" s="11">
        <f>RANK(M378,$M$8:$M$663,0)</f>
        <v>537</v>
      </c>
      <c r="O378" s="33"/>
      <c r="P378" s="33"/>
      <c r="Q378" s="33"/>
      <c r="R378" s="27">
        <f>MAX($AE$4-A378+1)</f>
        <v>25</v>
      </c>
      <c r="S378" s="27">
        <f>(2*$AO$3)-2*(A378-1)</f>
        <v>572</v>
      </c>
      <c r="T378" s="22" t="s">
        <v>66</v>
      </c>
    </row>
    <row r="379" spans="1:20" ht="12.75">
      <c r="A379" s="27">
        <f>RANK(G379,$G$8:$G$663,0)</f>
        <v>371</v>
      </c>
      <c r="B379" s="28" t="s">
        <v>542</v>
      </c>
      <c r="C379" s="29" t="s">
        <v>61</v>
      </c>
      <c r="D379" s="29" t="s">
        <v>11</v>
      </c>
      <c r="E379" s="29" t="s">
        <v>46</v>
      </c>
      <c r="F379" s="29" t="s">
        <v>43</v>
      </c>
      <c r="G379" s="30">
        <v>2325</v>
      </c>
      <c r="H379" s="31">
        <f>G379-$G$7</f>
        <v>-649</v>
      </c>
      <c r="I379" s="32">
        <v>816</v>
      </c>
      <c r="J379" s="11">
        <f>RANK(I379,$I$8:$I$663,0)</f>
        <v>313</v>
      </c>
      <c r="K379" s="32">
        <v>743</v>
      </c>
      <c r="L379" s="11">
        <f>RANK(K379,$K$8:$K$663,0)</f>
        <v>315</v>
      </c>
      <c r="M379" s="32">
        <v>766</v>
      </c>
      <c r="N379" s="11">
        <f>RANK(M379,$M$8:$M$663,0)</f>
        <v>507</v>
      </c>
      <c r="O379" s="33"/>
      <c r="P379" s="33"/>
      <c r="Q379" s="33"/>
      <c r="R379" s="27">
        <f>MAX($AE$4-A379+1)</f>
        <v>25</v>
      </c>
      <c r="S379" s="27">
        <f>(2*$AO$3)-2*(A379-1)</f>
        <v>572</v>
      </c>
      <c r="T379" s="22" t="s">
        <v>47</v>
      </c>
    </row>
    <row r="380" spans="1:20" ht="12.75">
      <c r="A380" s="27">
        <f>RANK(G380,$G$8:$G$663,0)</f>
        <v>373</v>
      </c>
      <c r="B380" s="23" t="s">
        <v>543</v>
      </c>
      <c r="C380" s="22" t="s">
        <v>23</v>
      </c>
      <c r="D380" s="22" t="s">
        <v>11</v>
      </c>
      <c r="E380" s="22" t="s">
        <v>544</v>
      </c>
      <c r="F380" s="22" t="s">
        <v>43</v>
      </c>
      <c r="G380" s="34">
        <v>2323</v>
      </c>
      <c r="H380" s="31">
        <f>G380-$G$7</f>
        <v>-651</v>
      </c>
      <c r="I380" s="35">
        <v>770</v>
      </c>
      <c r="J380" s="11">
        <f>RANK(I380,$I$8:$I$663,0)</f>
        <v>394</v>
      </c>
      <c r="K380" s="35">
        <v>743</v>
      </c>
      <c r="L380" s="11">
        <f>RANK(K380,$K$8:$K$663,0)</f>
        <v>315</v>
      </c>
      <c r="M380" s="35">
        <v>810</v>
      </c>
      <c r="N380" s="11">
        <f>RANK(M380,$M$8:$M$663,0)</f>
        <v>410</v>
      </c>
      <c r="O380" s="33"/>
      <c r="P380" s="33"/>
      <c r="Q380" s="33"/>
      <c r="R380" s="27">
        <f>MAX($AE$4-A380+1)</f>
        <v>23</v>
      </c>
      <c r="S380" s="27">
        <f>(2*$AO$3)-2*(A380-1)</f>
        <v>568</v>
      </c>
      <c r="T380" s="22" t="s">
        <v>66</v>
      </c>
    </row>
    <row r="381" spans="1:20" ht="12.75">
      <c r="A381" s="27">
        <f>RANK(G381,$G$8:$G$663,0)</f>
        <v>374</v>
      </c>
      <c r="B381" s="28" t="s">
        <v>545</v>
      </c>
      <c r="C381" s="32"/>
      <c r="D381" s="29" t="s">
        <v>546</v>
      </c>
      <c r="E381" s="29" t="s">
        <v>159</v>
      </c>
      <c r="F381" s="32" t="s">
        <v>43</v>
      </c>
      <c r="G381" s="30">
        <v>2322</v>
      </c>
      <c r="H381" s="31">
        <f>G381-$G$7</f>
        <v>-652</v>
      </c>
      <c r="I381" s="32">
        <v>797</v>
      </c>
      <c r="J381" s="11">
        <f>RANK(I381,$I$8:$I$663,0)</f>
        <v>353</v>
      </c>
      <c r="K381" s="32">
        <v>728</v>
      </c>
      <c r="L381" s="11">
        <f>RANK(K381,$K$8:$K$663,0)</f>
        <v>359</v>
      </c>
      <c r="M381" s="32">
        <v>797</v>
      </c>
      <c r="N381" s="11">
        <f>RANK(M381,$M$8:$M$663,0)</f>
        <v>446</v>
      </c>
      <c r="O381" s="33"/>
      <c r="P381" s="33"/>
      <c r="Q381" s="33"/>
      <c r="R381" s="27">
        <f>MAX($AE$4-A381+1)</f>
        <v>22</v>
      </c>
      <c r="S381" s="27">
        <f>(2*$AO$3)-2*(A381-1)</f>
        <v>566</v>
      </c>
      <c r="T381" s="22" t="s">
        <v>44</v>
      </c>
    </row>
    <row r="382" spans="1:20" ht="12.75">
      <c r="A382" s="27">
        <f>RANK(G382,$G$8:$G$663,0)</f>
        <v>375</v>
      </c>
      <c r="B382" s="28" t="s">
        <v>547</v>
      </c>
      <c r="C382" s="29" t="s">
        <v>23</v>
      </c>
      <c r="D382" s="29" t="s">
        <v>7</v>
      </c>
      <c r="E382" s="29" t="s">
        <v>59</v>
      </c>
      <c r="F382" s="29" t="s">
        <v>43</v>
      </c>
      <c r="G382" s="30">
        <v>2321</v>
      </c>
      <c r="H382" s="31">
        <f>G382-$G$7</f>
        <v>-653</v>
      </c>
      <c r="I382" s="32">
        <v>924</v>
      </c>
      <c r="J382" s="11">
        <f>RANK(I382,$I$8:$I$663,0)</f>
        <v>129</v>
      </c>
      <c r="K382" s="32">
        <v>678</v>
      </c>
      <c r="L382" s="11">
        <f>RANK(K382,$K$8:$K$663,0)</f>
        <v>522</v>
      </c>
      <c r="M382" s="32">
        <v>719</v>
      </c>
      <c r="N382" s="11">
        <f>RANK(M382,$M$8:$M$663,0)</f>
        <v>571</v>
      </c>
      <c r="O382" s="33"/>
      <c r="P382" s="33"/>
      <c r="Q382" s="33"/>
      <c r="R382" s="27">
        <f>MAX($AE$4-A382+1)</f>
        <v>21</v>
      </c>
      <c r="S382" s="27">
        <f>(2*$AO$3)-2*(A382-1)</f>
        <v>564</v>
      </c>
      <c r="T382" s="22" t="s">
        <v>47</v>
      </c>
    </row>
    <row r="383" spans="1:20" ht="12.75">
      <c r="A383" s="27">
        <f>RANK(G383,$G$8:$G$663,0)</f>
        <v>375</v>
      </c>
      <c r="B383" s="28" t="s">
        <v>548</v>
      </c>
      <c r="C383" s="29" t="s">
        <v>61</v>
      </c>
      <c r="D383" s="29" t="s">
        <v>9</v>
      </c>
      <c r="E383" s="29" t="s">
        <v>59</v>
      </c>
      <c r="F383" s="29" t="s">
        <v>43</v>
      </c>
      <c r="G383" s="30">
        <v>2321</v>
      </c>
      <c r="H383" s="31">
        <f>G383-$G$7</f>
        <v>-653</v>
      </c>
      <c r="I383" s="32">
        <v>808</v>
      </c>
      <c r="J383" s="11">
        <f>RANK(I383,$I$8:$I$663,0)</f>
        <v>326</v>
      </c>
      <c r="K383" s="32">
        <v>704</v>
      </c>
      <c r="L383" s="11">
        <f>RANK(K383,$K$8:$K$663,0)</f>
        <v>438</v>
      </c>
      <c r="M383" s="32">
        <v>809</v>
      </c>
      <c r="N383" s="11">
        <f>RANK(M383,$M$8:$M$663,0)</f>
        <v>413</v>
      </c>
      <c r="O383" s="33"/>
      <c r="P383" s="33"/>
      <c r="Q383" s="33"/>
      <c r="R383" s="27">
        <f>MAX($AE$4-A383+1)</f>
        <v>21</v>
      </c>
      <c r="S383" s="27">
        <f>(2*$AO$3)-2*(A383-1)</f>
        <v>564</v>
      </c>
      <c r="T383" s="22" t="s">
        <v>47</v>
      </c>
    </row>
    <row r="384" spans="1:20" ht="12.75">
      <c r="A384" s="27">
        <f>RANK(G384,$G$8:$G$663,0)</f>
        <v>375</v>
      </c>
      <c r="B384" s="28" t="s">
        <v>549</v>
      </c>
      <c r="C384" s="29" t="s">
        <v>61</v>
      </c>
      <c r="D384" s="29" t="s">
        <v>10</v>
      </c>
      <c r="E384" s="29" t="s">
        <v>550</v>
      </c>
      <c r="F384" s="29" t="s">
        <v>43</v>
      </c>
      <c r="G384" s="30">
        <v>2321</v>
      </c>
      <c r="H384" s="31">
        <f>G384-$G$7</f>
        <v>-653</v>
      </c>
      <c r="I384" s="32">
        <v>779</v>
      </c>
      <c r="J384" s="11">
        <f>RANK(I384,$I$8:$I$663,0)</f>
        <v>381</v>
      </c>
      <c r="K384" s="32">
        <v>790</v>
      </c>
      <c r="L384" s="11">
        <f>RANK(K384,$K$8:$K$663,0)</f>
        <v>185</v>
      </c>
      <c r="M384" s="32">
        <v>752</v>
      </c>
      <c r="N384" s="11">
        <f>RANK(M384,$M$8:$M$663,0)</f>
        <v>533</v>
      </c>
      <c r="O384" s="33"/>
      <c r="P384" s="33"/>
      <c r="Q384" s="33"/>
      <c r="R384" s="27">
        <f>MAX($AE$4-A384+1)</f>
        <v>21</v>
      </c>
      <c r="S384" s="27">
        <f>(2*$AO$3)-2*(A384-1)</f>
        <v>564</v>
      </c>
      <c r="T384" s="22" t="s">
        <v>47</v>
      </c>
    </row>
    <row r="385" spans="1:20" ht="12.75">
      <c r="A385" s="27">
        <f>RANK(G385,$G$8:$G$663,0)</f>
        <v>375</v>
      </c>
      <c r="B385" s="28" t="s">
        <v>551</v>
      </c>
      <c r="C385" s="29" t="s">
        <v>113</v>
      </c>
      <c r="D385" s="29" t="s">
        <v>11</v>
      </c>
      <c r="E385" s="29" t="s">
        <v>49</v>
      </c>
      <c r="F385" s="29" t="s">
        <v>43</v>
      </c>
      <c r="G385" s="30">
        <v>2321</v>
      </c>
      <c r="H385" s="31">
        <f>G385-$G$7</f>
        <v>-653</v>
      </c>
      <c r="I385" s="32">
        <v>846</v>
      </c>
      <c r="J385" s="11">
        <f>RANK(I385,$I$8:$I$663,0)</f>
        <v>254</v>
      </c>
      <c r="K385" s="32">
        <v>756</v>
      </c>
      <c r="L385" s="11">
        <f>RANK(K385,$K$8:$K$663,0)</f>
        <v>279</v>
      </c>
      <c r="M385" s="32">
        <v>719</v>
      </c>
      <c r="N385" s="11">
        <f>RANK(M385,$M$8:$M$663,0)</f>
        <v>571</v>
      </c>
      <c r="O385" s="33"/>
      <c r="P385" s="33"/>
      <c r="Q385" s="33"/>
      <c r="R385" s="27">
        <f>MAX($AE$4-A385+1)</f>
        <v>21</v>
      </c>
      <c r="S385" s="27">
        <f>(2*$AO$3)-2*(A385-1)</f>
        <v>564</v>
      </c>
      <c r="T385" s="22" t="s">
        <v>47</v>
      </c>
    </row>
    <row r="386" spans="1:20" ht="12.75">
      <c r="A386" s="27">
        <f>RANK(G386,$G$8:$G$663,0)</f>
        <v>379</v>
      </c>
      <c r="B386" s="23" t="s">
        <v>552</v>
      </c>
      <c r="C386" s="22" t="s">
        <v>113</v>
      </c>
      <c r="D386" s="22" t="s">
        <v>9</v>
      </c>
      <c r="E386" s="22" t="s">
        <v>553</v>
      </c>
      <c r="F386" s="22" t="s">
        <v>43</v>
      </c>
      <c r="G386" s="34">
        <v>2319</v>
      </c>
      <c r="H386" s="31">
        <f>G386-$G$7</f>
        <v>-655</v>
      </c>
      <c r="I386" s="35">
        <v>787</v>
      </c>
      <c r="J386" s="11">
        <f>RANK(I386,$I$8:$I$663,0)</f>
        <v>366</v>
      </c>
      <c r="K386" s="35">
        <v>642</v>
      </c>
      <c r="L386" s="11">
        <f>RANK(K386,$K$8:$K$663,0)</f>
        <v>589</v>
      </c>
      <c r="M386" s="35">
        <v>890</v>
      </c>
      <c r="N386" s="11">
        <f>RANK(M386,$M$8:$M$663,0)</f>
        <v>115</v>
      </c>
      <c r="O386" s="33"/>
      <c r="P386" s="33"/>
      <c r="Q386" s="33"/>
      <c r="R386" s="27">
        <f>MAX($AE$4-A386+1)</f>
        <v>17</v>
      </c>
      <c r="S386" s="27">
        <f>(2*$AO$3)-2*(A386-1)</f>
        <v>556</v>
      </c>
      <c r="T386" s="22" t="s">
        <v>66</v>
      </c>
    </row>
    <row r="387" spans="1:20" ht="12.75">
      <c r="A387" s="27">
        <f>RANK(G387,$G$8:$G$663,0)</f>
        <v>379</v>
      </c>
      <c r="B387" s="28" t="s">
        <v>554</v>
      </c>
      <c r="C387" s="29" t="s">
        <v>61</v>
      </c>
      <c r="D387" s="29" t="s">
        <v>10</v>
      </c>
      <c r="E387" s="29" t="s">
        <v>159</v>
      </c>
      <c r="F387" s="29" t="s">
        <v>43</v>
      </c>
      <c r="G387" s="30">
        <v>2319</v>
      </c>
      <c r="H387" s="31">
        <f>G387-$G$7</f>
        <v>-655</v>
      </c>
      <c r="I387" s="32">
        <v>794</v>
      </c>
      <c r="J387" s="11">
        <f>RANK(I387,$I$8:$I$663,0)</f>
        <v>357</v>
      </c>
      <c r="K387" s="32">
        <v>697</v>
      </c>
      <c r="L387" s="11">
        <f>RANK(K387,$K$8:$K$663,0)</f>
        <v>466</v>
      </c>
      <c r="M387" s="32">
        <v>828</v>
      </c>
      <c r="N387" s="11">
        <f>RANK(M387,$M$8:$M$663,0)</f>
        <v>341</v>
      </c>
      <c r="O387" s="33"/>
      <c r="P387" s="33"/>
      <c r="Q387" s="33"/>
      <c r="R387" s="27">
        <f>MAX($AE$4-A387+1)</f>
        <v>17</v>
      </c>
      <c r="S387" s="27">
        <f>(2*$AO$3)-2*(A387-1)</f>
        <v>556</v>
      </c>
      <c r="T387" s="22" t="s">
        <v>44</v>
      </c>
    </row>
    <row r="388" spans="1:20" ht="12.75">
      <c r="A388" s="27">
        <f>RANK(G388,$G$8:$G$663,0)</f>
        <v>381</v>
      </c>
      <c r="B388" s="23" t="s">
        <v>555</v>
      </c>
      <c r="C388" s="22" t="s">
        <v>113</v>
      </c>
      <c r="D388" s="22" t="s">
        <v>11</v>
      </c>
      <c r="E388" s="22" t="s">
        <v>55</v>
      </c>
      <c r="F388" s="22" t="s">
        <v>43</v>
      </c>
      <c r="G388" s="34">
        <v>2318</v>
      </c>
      <c r="H388" s="31">
        <f>G388-$G$7</f>
        <v>-656</v>
      </c>
      <c r="I388" s="35">
        <v>816</v>
      </c>
      <c r="J388" s="11">
        <f>RANK(I388,$I$8:$I$663,0)</f>
        <v>313</v>
      </c>
      <c r="K388" s="35">
        <v>744</v>
      </c>
      <c r="L388" s="11">
        <f>RANK(K388,$K$8:$K$663,0)</f>
        <v>313</v>
      </c>
      <c r="M388" s="35">
        <v>758</v>
      </c>
      <c r="N388" s="11">
        <f>RANK(M388,$M$8:$M$663,0)</f>
        <v>523</v>
      </c>
      <c r="O388" s="33"/>
      <c r="P388" s="33"/>
      <c r="Q388" s="33"/>
      <c r="R388" s="27">
        <f>MAX($AE$4-A388+1)</f>
        <v>15</v>
      </c>
      <c r="S388" s="27">
        <f>(2*$AO$3)-2*(A388-1)</f>
        <v>552</v>
      </c>
      <c r="T388" s="22" t="s">
        <v>66</v>
      </c>
    </row>
    <row r="389" spans="1:20" ht="12.75">
      <c r="A389" s="27">
        <f>RANK(G389,$G$8:$G$663,0)</f>
        <v>381</v>
      </c>
      <c r="B389" s="28" t="s">
        <v>556</v>
      </c>
      <c r="C389" s="29" t="s">
        <v>113</v>
      </c>
      <c r="D389" s="29" t="s">
        <v>9</v>
      </c>
      <c r="E389" s="29" t="s">
        <v>271</v>
      </c>
      <c r="F389" s="29" t="s">
        <v>43</v>
      </c>
      <c r="G389" s="30">
        <v>2318</v>
      </c>
      <c r="H389" s="31">
        <f>G389-$G$7</f>
        <v>-656</v>
      </c>
      <c r="I389" s="32">
        <v>675</v>
      </c>
      <c r="J389" s="11">
        <f>RANK(I389,$I$8:$I$663,0)</f>
        <v>534</v>
      </c>
      <c r="K389" s="32">
        <v>817</v>
      </c>
      <c r="L389" s="11">
        <f>RANK(K389,$K$8:$K$663,0)</f>
        <v>125</v>
      </c>
      <c r="M389" s="32">
        <v>826</v>
      </c>
      <c r="N389" s="11">
        <f>RANK(M389,$M$8:$M$663,0)</f>
        <v>355</v>
      </c>
      <c r="O389" s="33"/>
      <c r="P389" s="33"/>
      <c r="Q389" s="33"/>
      <c r="R389" s="27">
        <f>MAX($AE$4-A389+1)</f>
        <v>15</v>
      </c>
      <c r="S389" s="27">
        <f>(2*$AO$3)-2*(A389-1)</f>
        <v>552</v>
      </c>
      <c r="T389" s="22" t="s">
        <v>73</v>
      </c>
    </row>
    <row r="390" spans="1:20" ht="12.75">
      <c r="A390" s="27">
        <f>RANK(G390,$G$8:$G$663,0)</f>
        <v>383</v>
      </c>
      <c r="B390" s="23" t="s">
        <v>557</v>
      </c>
      <c r="C390" s="22" t="s">
        <v>113</v>
      </c>
      <c r="D390" s="22" t="s">
        <v>12</v>
      </c>
      <c r="E390" s="22" t="s">
        <v>140</v>
      </c>
      <c r="F390" s="22" t="s">
        <v>43</v>
      </c>
      <c r="G390" s="34">
        <v>2317</v>
      </c>
      <c r="H390" s="31">
        <f>G390-$G$7</f>
        <v>-657</v>
      </c>
      <c r="I390" s="35">
        <v>806</v>
      </c>
      <c r="J390" s="11">
        <f>RANK(I390,$I$8:$I$663,0)</f>
        <v>335</v>
      </c>
      <c r="K390" s="35">
        <v>715</v>
      </c>
      <c r="L390" s="11">
        <f>RANK(K390,$K$8:$K$663,0)</f>
        <v>402</v>
      </c>
      <c r="M390" s="35">
        <v>796</v>
      </c>
      <c r="N390" s="11">
        <f>RANK(M390,$M$8:$M$663,0)</f>
        <v>450</v>
      </c>
      <c r="O390" s="33"/>
      <c r="P390" s="33"/>
      <c r="Q390" s="33"/>
      <c r="R390" s="27">
        <f>MAX($AE$4-A390+1)</f>
        <v>13</v>
      </c>
      <c r="S390" s="27">
        <f>(2*$AO$3)-2*(A390-1)</f>
        <v>548</v>
      </c>
      <c r="T390" s="22" t="s">
        <v>66</v>
      </c>
    </row>
    <row r="391" spans="1:20" ht="12.75">
      <c r="A391" s="27">
        <f>RANK(G391,$G$8:$G$663,0)</f>
        <v>384</v>
      </c>
      <c r="B391" s="23" t="s">
        <v>558</v>
      </c>
      <c r="C391" s="22" t="s">
        <v>61</v>
      </c>
      <c r="D391" s="22" t="s">
        <v>11</v>
      </c>
      <c r="E391" s="22" t="s">
        <v>559</v>
      </c>
      <c r="F391" s="22" t="s">
        <v>43</v>
      </c>
      <c r="G391" s="34">
        <v>2316</v>
      </c>
      <c r="H391" s="31">
        <f>G391-$G$7</f>
        <v>-658</v>
      </c>
      <c r="I391" s="35">
        <v>818</v>
      </c>
      <c r="J391" s="11">
        <f>RANK(I391,$I$8:$I$663,0)</f>
        <v>306</v>
      </c>
      <c r="K391" s="35">
        <v>647</v>
      </c>
      <c r="L391" s="11">
        <f>RANK(K391,$K$8:$K$663,0)</f>
        <v>579</v>
      </c>
      <c r="M391" s="35">
        <v>851</v>
      </c>
      <c r="N391" s="11">
        <f>RANK(M391,$M$8:$M$663,0)</f>
        <v>250</v>
      </c>
      <c r="O391" s="33"/>
      <c r="P391" s="33"/>
      <c r="Q391" s="33"/>
      <c r="R391" s="27">
        <f>MAX($AE$4-A391+1)</f>
        <v>12</v>
      </c>
      <c r="S391" s="27">
        <f>(2*$AO$3)-2*(A391-1)</f>
        <v>546</v>
      </c>
      <c r="T391" s="22" t="s">
        <v>66</v>
      </c>
    </row>
    <row r="392" spans="1:20" ht="12.75">
      <c r="A392" s="27">
        <f>RANK(G392,$G$8:$G$663,0)</f>
        <v>384</v>
      </c>
      <c r="B392" s="28" t="s">
        <v>560</v>
      </c>
      <c r="C392" s="29" t="s">
        <v>61</v>
      </c>
      <c r="D392" s="29" t="s">
        <v>10</v>
      </c>
      <c r="E392" s="29" t="s">
        <v>561</v>
      </c>
      <c r="F392" s="29" t="s">
        <v>43</v>
      </c>
      <c r="G392" s="30">
        <v>2316</v>
      </c>
      <c r="H392" s="31">
        <f>G392-$G$7</f>
        <v>-658</v>
      </c>
      <c r="I392" s="32">
        <v>742</v>
      </c>
      <c r="J392" s="11">
        <f>RANK(I392,$I$8:$I$663,0)</f>
        <v>448</v>
      </c>
      <c r="K392" s="32">
        <v>747</v>
      </c>
      <c r="L392" s="11">
        <f>RANK(K392,$K$8:$K$663,0)</f>
        <v>301</v>
      </c>
      <c r="M392" s="32">
        <v>827</v>
      </c>
      <c r="N392" s="11">
        <f>RANK(M392,$M$8:$M$663,0)</f>
        <v>346</v>
      </c>
      <c r="O392" s="33"/>
      <c r="P392" s="33"/>
      <c r="Q392" s="33"/>
      <c r="R392" s="27">
        <f>MAX($AE$4-A392+1)</f>
        <v>12</v>
      </c>
      <c r="S392" s="27">
        <f>(2*$AO$3)-2*(A392-1)</f>
        <v>546</v>
      </c>
      <c r="T392" s="22" t="s">
        <v>44</v>
      </c>
    </row>
    <row r="393" spans="1:20" ht="12.75">
      <c r="A393" s="27">
        <f>RANK(G393,$G$8:$G$663,0)</f>
        <v>386</v>
      </c>
      <c r="B393" s="28" t="s">
        <v>562</v>
      </c>
      <c r="C393" s="29" t="s">
        <v>61</v>
      </c>
      <c r="D393" s="29" t="s">
        <v>10</v>
      </c>
      <c r="E393" s="29" t="s">
        <v>346</v>
      </c>
      <c r="F393" s="29" t="s">
        <v>43</v>
      </c>
      <c r="G393" s="30">
        <v>2315</v>
      </c>
      <c r="H393" s="31">
        <f>G393-$G$7</f>
        <v>-659</v>
      </c>
      <c r="I393" s="32">
        <v>792</v>
      </c>
      <c r="J393" s="11">
        <f>RANK(I393,$I$8:$I$663,0)</f>
        <v>361</v>
      </c>
      <c r="K393" s="32">
        <v>674</v>
      </c>
      <c r="L393" s="11">
        <f>RANK(K393,$K$8:$K$663,0)</f>
        <v>535</v>
      </c>
      <c r="M393" s="32">
        <v>849</v>
      </c>
      <c r="N393" s="11">
        <f>RANK(M393,$M$8:$M$663,0)</f>
        <v>256</v>
      </c>
      <c r="O393" s="33"/>
      <c r="P393" s="33"/>
      <c r="Q393" s="33"/>
      <c r="R393" s="27">
        <f>MAX($AE$4-A393+1)</f>
        <v>10</v>
      </c>
      <c r="S393" s="27">
        <f>(2*$AO$3)-2*(A393-1)</f>
        <v>542</v>
      </c>
      <c r="T393" s="22" t="s">
        <v>73</v>
      </c>
    </row>
    <row r="394" spans="1:20" ht="12.75">
      <c r="A394" s="27">
        <f>RANK(G394,$G$8:$G$663,0)</f>
        <v>387</v>
      </c>
      <c r="B394" s="28" t="s">
        <v>563</v>
      </c>
      <c r="C394" s="29" t="s">
        <v>23</v>
      </c>
      <c r="D394" s="29" t="s">
        <v>8</v>
      </c>
      <c r="E394" s="29" t="s">
        <v>225</v>
      </c>
      <c r="F394" s="29" t="s">
        <v>43</v>
      </c>
      <c r="G394" s="30">
        <v>2314</v>
      </c>
      <c r="H394" s="31">
        <f>G394-$G$7</f>
        <v>-660</v>
      </c>
      <c r="I394" s="32">
        <v>804</v>
      </c>
      <c r="J394" s="11">
        <f>RANK(I394,$I$8:$I$663,0)</f>
        <v>342</v>
      </c>
      <c r="K394" s="32">
        <v>656</v>
      </c>
      <c r="L394" s="11">
        <f>RANK(K394,$K$8:$K$663,0)</f>
        <v>558</v>
      </c>
      <c r="M394" s="32">
        <v>854</v>
      </c>
      <c r="N394" s="11">
        <f>RANK(M394,$M$8:$M$663,0)</f>
        <v>238</v>
      </c>
      <c r="O394" s="33"/>
      <c r="P394" s="33"/>
      <c r="Q394" s="33"/>
      <c r="R394" s="27">
        <f>MAX($AE$4-A394+1)</f>
        <v>9</v>
      </c>
      <c r="S394" s="27">
        <f>(2*$AO$3)-2*(A394-1)</f>
        <v>540</v>
      </c>
      <c r="T394" s="22" t="s">
        <v>44</v>
      </c>
    </row>
    <row r="395" spans="1:20" ht="12.75">
      <c r="A395" s="27">
        <f>RANK(G395,$G$8:$G$663,0)</f>
        <v>387</v>
      </c>
      <c r="B395" s="28" t="s">
        <v>564</v>
      </c>
      <c r="C395" s="29" t="s">
        <v>61</v>
      </c>
      <c r="D395" s="29" t="s">
        <v>8</v>
      </c>
      <c r="E395" s="29" t="s">
        <v>134</v>
      </c>
      <c r="F395" s="29" t="s">
        <v>43</v>
      </c>
      <c r="G395" s="30">
        <v>2314</v>
      </c>
      <c r="H395" s="31">
        <f>G395-$G$7</f>
        <v>-660</v>
      </c>
      <c r="I395" s="32">
        <v>763</v>
      </c>
      <c r="J395" s="11">
        <f>RANK(I395,$I$8:$I$663,0)</f>
        <v>409</v>
      </c>
      <c r="K395" s="32">
        <v>745</v>
      </c>
      <c r="L395" s="11">
        <f>RANK(K395,$K$8:$K$663,0)</f>
        <v>308</v>
      </c>
      <c r="M395" s="32">
        <v>806</v>
      </c>
      <c r="N395" s="11">
        <f>RANK(M395,$M$8:$M$663,0)</f>
        <v>421</v>
      </c>
      <c r="O395" s="33"/>
      <c r="P395" s="33"/>
      <c r="Q395" s="33"/>
      <c r="R395" s="27">
        <f>MAX($AE$4-A395+1)</f>
        <v>9</v>
      </c>
      <c r="S395" s="27">
        <f>(2*$AO$3)-2*(A395-1)</f>
        <v>540</v>
      </c>
      <c r="T395" s="22" t="s">
        <v>44</v>
      </c>
    </row>
    <row r="396" spans="1:20" ht="12.75">
      <c r="A396" s="27">
        <f>RANK(G396,$G$8:$G$663,0)</f>
        <v>387</v>
      </c>
      <c r="B396" s="28" t="s">
        <v>565</v>
      </c>
      <c r="C396" s="29" t="s">
        <v>61</v>
      </c>
      <c r="D396" s="29" t="s">
        <v>11</v>
      </c>
      <c r="E396" s="29" t="s">
        <v>175</v>
      </c>
      <c r="F396" s="29" t="s">
        <v>43</v>
      </c>
      <c r="G396" s="30">
        <v>2314</v>
      </c>
      <c r="H396" s="31">
        <f>G396-$G$7</f>
        <v>-660</v>
      </c>
      <c r="I396" s="32">
        <v>809</v>
      </c>
      <c r="J396" s="11">
        <f>RANK(I396,$I$8:$I$663,0)</f>
        <v>324</v>
      </c>
      <c r="K396" s="32">
        <v>732</v>
      </c>
      <c r="L396" s="11">
        <f>RANK(K396,$K$8:$K$663,0)</f>
        <v>344</v>
      </c>
      <c r="M396" s="32">
        <v>773</v>
      </c>
      <c r="N396" s="11">
        <f>RANK(M396,$M$8:$M$663,0)</f>
        <v>499</v>
      </c>
      <c r="O396" s="33"/>
      <c r="P396" s="33"/>
      <c r="Q396" s="33"/>
      <c r="R396" s="27">
        <f>MAX($AE$4-A396+1)</f>
        <v>9</v>
      </c>
      <c r="S396" s="27">
        <f>(2*$AO$3)-2*(A396-1)</f>
        <v>540</v>
      </c>
      <c r="T396" s="22" t="s">
        <v>44</v>
      </c>
    </row>
    <row r="397" spans="1:20" ht="12.75">
      <c r="A397" s="27">
        <f>RANK(G397,$G$8:$G$663,0)</f>
        <v>387</v>
      </c>
      <c r="B397" s="28" t="s">
        <v>566</v>
      </c>
      <c r="C397" s="29" t="s">
        <v>23</v>
      </c>
      <c r="D397" s="29" t="s">
        <v>12</v>
      </c>
      <c r="E397" s="29" t="s">
        <v>123</v>
      </c>
      <c r="F397" s="29" t="s">
        <v>43</v>
      </c>
      <c r="G397" s="30">
        <v>2314</v>
      </c>
      <c r="H397" s="31">
        <f>G397-$G$7</f>
        <v>-660</v>
      </c>
      <c r="I397" s="32">
        <v>762</v>
      </c>
      <c r="J397" s="11">
        <f>RANK(I397,$I$8:$I$663,0)</f>
        <v>415</v>
      </c>
      <c r="K397" s="32">
        <v>811</v>
      </c>
      <c r="L397" s="11">
        <f>RANK(K397,$K$8:$K$663,0)</f>
        <v>141</v>
      </c>
      <c r="M397" s="32">
        <v>741</v>
      </c>
      <c r="N397" s="11">
        <f>RANK(M397,$M$8:$M$663,0)</f>
        <v>551</v>
      </c>
      <c r="O397" s="33"/>
      <c r="P397" s="33"/>
      <c r="Q397" s="33"/>
      <c r="R397" s="27">
        <f>MAX($AE$4-A397+1)</f>
        <v>9</v>
      </c>
      <c r="S397" s="27">
        <f>(2*$AO$3)-2*(A397-1)</f>
        <v>540</v>
      </c>
      <c r="T397" s="22" t="s">
        <v>44</v>
      </c>
    </row>
    <row r="398" spans="1:20" ht="12.75">
      <c r="A398" s="27">
        <f>RANK(G398,$G$8:$G$663,0)</f>
        <v>391</v>
      </c>
      <c r="B398" s="28" t="s">
        <v>567</v>
      </c>
      <c r="C398" s="29" t="s">
        <v>113</v>
      </c>
      <c r="D398" s="29" t="s">
        <v>9</v>
      </c>
      <c r="E398" s="29" t="s">
        <v>72</v>
      </c>
      <c r="F398" s="29" t="s">
        <v>43</v>
      </c>
      <c r="G398" s="30">
        <v>2313</v>
      </c>
      <c r="H398" s="31">
        <f>G398-$G$7</f>
        <v>-661</v>
      </c>
      <c r="I398" s="32">
        <v>653</v>
      </c>
      <c r="J398" s="11">
        <f>RANK(I398,$I$8:$I$663,0)</f>
        <v>561</v>
      </c>
      <c r="K398" s="32">
        <v>738</v>
      </c>
      <c r="L398" s="11">
        <f>RANK(K398,$K$8:$K$663,0)</f>
        <v>331</v>
      </c>
      <c r="M398" s="32">
        <v>922</v>
      </c>
      <c r="N398" s="11">
        <f>RANK(M398,$M$8:$M$663,0)</f>
        <v>54</v>
      </c>
      <c r="O398" s="33"/>
      <c r="P398" s="33"/>
      <c r="Q398" s="33"/>
      <c r="R398" s="27">
        <f>MAX($AE$4-A398+1)</f>
        <v>5</v>
      </c>
      <c r="S398" s="27">
        <f>(2*$AO$3)-2*(A398-1)</f>
        <v>532</v>
      </c>
      <c r="T398" s="22" t="s">
        <v>73</v>
      </c>
    </row>
    <row r="399" spans="1:20" ht="12.75">
      <c r="A399" s="27">
        <f>RANK(G399,$G$8:$G$663,0)</f>
        <v>392</v>
      </c>
      <c r="B399" s="28" t="s">
        <v>568</v>
      </c>
      <c r="C399" s="29" t="s">
        <v>113</v>
      </c>
      <c r="D399" s="29" t="s">
        <v>10</v>
      </c>
      <c r="E399" s="29" t="s">
        <v>225</v>
      </c>
      <c r="F399" s="29" t="s">
        <v>43</v>
      </c>
      <c r="G399" s="30">
        <v>2310</v>
      </c>
      <c r="H399" s="31">
        <f>G399-$G$7</f>
        <v>-664</v>
      </c>
      <c r="I399" s="32">
        <v>737</v>
      </c>
      <c r="J399" s="11">
        <f>RANK(I399,$I$8:$I$663,0)</f>
        <v>460</v>
      </c>
      <c r="K399" s="32">
        <v>719</v>
      </c>
      <c r="L399" s="11">
        <f>RANK(K399,$K$8:$K$663,0)</f>
        <v>392</v>
      </c>
      <c r="M399" s="32">
        <v>854</v>
      </c>
      <c r="N399" s="11">
        <f>RANK(M399,$M$8:$M$663,0)</f>
        <v>238</v>
      </c>
      <c r="O399" s="33"/>
      <c r="P399" s="33"/>
      <c r="Q399" s="33"/>
      <c r="R399" s="27">
        <f>MAX($AE$4-A399+1)</f>
        <v>4</v>
      </c>
      <c r="S399" s="27">
        <f>(2*$AO$3)-2*(A399-1)</f>
        <v>530</v>
      </c>
      <c r="T399" s="22" t="s">
        <v>44</v>
      </c>
    </row>
    <row r="400" spans="1:20" ht="12.75">
      <c r="A400" s="27">
        <f>RANK(G400,$G$8:$G$663,0)</f>
        <v>393</v>
      </c>
      <c r="B400" s="23" t="s">
        <v>569</v>
      </c>
      <c r="C400" s="22" t="s">
        <v>61</v>
      </c>
      <c r="D400" s="22" t="s">
        <v>10</v>
      </c>
      <c r="E400" s="22" t="s">
        <v>130</v>
      </c>
      <c r="F400" s="22" t="s">
        <v>43</v>
      </c>
      <c r="G400" s="34">
        <v>2308</v>
      </c>
      <c r="H400" s="31">
        <f>G400-$G$7</f>
        <v>-666</v>
      </c>
      <c r="I400" s="35">
        <v>717</v>
      </c>
      <c r="J400" s="11">
        <f>RANK(I400,$I$8:$I$663,0)</f>
        <v>487</v>
      </c>
      <c r="K400" s="35">
        <v>725</v>
      </c>
      <c r="L400" s="11">
        <f>RANK(K400,$K$8:$K$663,0)</f>
        <v>365</v>
      </c>
      <c r="M400" s="35">
        <v>866</v>
      </c>
      <c r="N400" s="11">
        <f>RANK(M400,$M$8:$M$663,0)</f>
        <v>195</v>
      </c>
      <c r="O400" s="33"/>
      <c r="P400" s="33"/>
      <c r="Q400" s="33"/>
      <c r="R400" s="27">
        <f>MAX($AE$4-A400+1)</f>
        <v>3</v>
      </c>
      <c r="S400" s="27">
        <f>(2*$AO$3)-2*(A400-1)</f>
        <v>528</v>
      </c>
      <c r="T400" s="22" t="s">
        <v>66</v>
      </c>
    </row>
    <row r="401" spans="1:20" ht="12.75">
      <c r="A401" s="27">
        <f>RANK(G401,$G$8:$G$663,0)</f>
        <v>393</v>
      </c>
      <c r="B401" s="23" t="s">
        <v>570</v>
      </c>
      <c r="C401" s="22" t="s">
        <v>113</v>
      </c>
      <c r="D401" s="22" t="s">
        <v>10</v>
      </c>
      <c r="E401" s="22" t="s">
        <v>277</v>
      </c>
      <c r="F401" s="22" t="s">
        <v>43</v>
      </c>
      <c r="G401" s="34">
        <v>2308</v>
      </c>
      <c r="H401" s="31">
        <f>G401-$G$7</f>
        <v>-666</v>
      </c>
      <c r="I401" s="35">
        <v>786</v>
      </c>
      <c r="J401" s="11">
        <f>RANK(I401,$I$8:$I$663,0)</f>
        <v>370</v>
      </c>
      <c r="K401" s="35">
        <v>711</v>
      </c>
      <c r="L401" s="11">
        <f>RANK(K401,$K$8:$K$663,0)</f>
        <v>415</v>
      </c>
      <c r="M401" s="35">
        <v>811</v>
      </c>
      <c r="N401" s="11">
        <f>RANK(M401,$M$8:$M$663,0)</f>
        <v>407</v>
      </c>
      <c r="O401" s="33"/>
      <c r="P401" s="33"/>
      <c r="Q401" s="33"/>
      <c r="R401" s="27">
        <f>MAX($AE$4-A401+1)</f>
        <v>3</v>
      </c>
      <c r="S401" s="27">
        <f>(2*$AO$3)-2*(A401-1)</f>
        <v>528</v>
      </c>
      <c r="T401" s="22" t="s">
        <v>66</v>
      </c>
    </row>
    <row r="402" spans="1:20" ht="12.75">
      <c r="A402" s="27">
        <f>RANK(G402,$G$8:$G$663,0)</f>
        <v>393</v>
      </c>
      <c r="B402" s="28" t="s">
        <v>571</v>
      </c>
      <c r="C402" s="29" t="s">
        <v>113</v>
      </c>
      <c r="D402" s="29" t="s">
        <v>11</v>
      </c>
      <c r="E402" s="29" t="s">
        <v>59</v>
      </c>
      <c r="F402" s="29" t="s">
        <v>43</v>
      </c>
      <c r="G402" s="30">
        <v>2308</v>
      </c>
      <c r="H402" s="31">
        <f>G402-$G$7</f>
        <v>-666</v>
      </c>
      <c r="I402" s="32">
        <v>767</v>
      </c>
      <c r="J402" s="11">
        <f>RANK(I402,$I$8:$I$663,0)</f>
        <v>402</v>
      </c>
      <c r="K402" s="32">
        <v>694</v>
      </c>
      <c r="L402" s="11">
        <f>RANK(K402,$K$8:$K$663,0)</f>
        <v>473</v>
      </c>
      <c r="M402" s="32">
        <v>847</v>
      </c>
      <c r="N402" s="11">
        <f>RANK(M402,$M$8:$M$663,0)</f>
        <v>268</v>
      </c>
      <c r="O402" s="33"/>
      <c r="P402" s="33"/>
      <c r="Q402" s="33"/>
      <c r="R402" s="27">
        <f>MAX($AE$4-A402+1)</f>
        <v>3</v>
      </c>
      <c r="S402" s="27">
        <f>(2*$AO$3)-2*(A402-1)</f>
        <v>528</v>
      </c>
      <c r="T402" s="22" t="s">
        <v>47</v>
      </c>
    </row>
    <row r="403" spans="1:20" ht="12.75">
      <c r="A403" s="27">
        <f>RANK(G403,$G$8:$G$663,0)</f>
        <v>396</v>
      </c>
      <c r="B403" s="23" t="s">
        <v>572</v>
      </c>
      <c r="C403" s="22" t="s">
        <v>61</v>
      </c>
      <c r="D403" s="22" t="s">
        <v>8</v>
      </c>
      <c r="E403" s="22" t="s">
        <v>544</v>
      </c>
      <c r="F403" s="22" t="s">
        <v>43</v>
      </c>
      <c r="G403" s="34">
        <v>2307</v>
      </c>
      <c r="H403" s="31">
        <f>G403-$G$7</f>
        <v>-667</v>
      </c>
      <c r="I403" s="35">
        <v>741</v>
      </c>
      <c r="J403" s="11">
        <f>RANK(I403,$I$8:$I$663,0)</f>
        <v>451</v>
      </c>
      <c r="K403" s="35">
        <v>752</v>
      </c>
      <c r="L403" s="11">
        <f>RANK(K403,$K$8:$K$663,0)</f>
        <v>294</v>
      </c>
      <c r="M403" s="35">
        <v>814</v>
      </c>
      <c r="N403" s="11">
        <f>RANK(M403,$M$8:$M$663,0)</f>
        <v>395</v>
      </c>
      <c r="O403" s="33"/>
      <c r="P403" s="33"/>
      <c r="Q403" s="33"/>
      <c r="R403" s="27"/>
      <c r="S403" s="27">
        <f>(2*$AO$3)-2*(A403-1)</f>
        <v>522</v>
      </c>
      <c r="T403" s="22" t="s">
        <v>66</v>
      </c>
    </row>
    <row r="404" spans="1:20" ht="12.75">
      <c r="A404" s="27">
        <f>RANK(G404,$G$8:$G$663,0)</f>
        <v>396</v>
      </c>
      <c r="B404" s="23" t="s">
        <v>573</v>
      </c>
      <c r="C404" s="22" t="s">
        <v>61</v>
      </c>
      <c r="D404" s="22" t="s">
        <v>11</v>
      </c>
      <c r="E404" s="22" t="s">
        <v>177</v>
      </c>
      <c r="F404" s="22" t="s">
        <v>43</v>
      </c>
      <c r="G404" s="34">
        <v>2307</v>
      </c>
      <c r="H404" s="31">
        <f>G404-$G$7</f>
        <v>-667</v>
      </c>
      <c r="I404" s="35">
        <v>812</v>
      </c>
      <c r="J404" s="11">
        <f>RANK(I404,$I$8:$I$663,0)</f>
        <v>320</v>
      </c>
      <c r="K404" s="35">
        <v>684</v>
      </c>
      <c r="L404" s="11">
        <f>RANK(K404,$K$8:$K$663,0)</f>
        <v>506</v>
      </c>
      <c r="M404" s="35">
        <v>811</v>
      </c>
      <c r="N404" s="11">
        <f>RANK(M404,$M$8:$M$663,0)</f>
        <v>407</v>
      </c>
      <c r="O404" s="33"/>
      <c r="P404" s="33"/>
      <c r="Q404" s="33"/>
      <c r="R404" s="27"/>
      <c r="S404" s="27">
        <f>(2*$AO$3)-2*(A404-1)</f>
        <v>522</v>
      </c>
      <c r="T404" s="22" t="s">
        <v>66</v>
      </c>
    </row>
    <row r="405" spans="1:20" ht="12.75">
      <c r="A405" s="27">
        <f>RANK(G405,$G$8:$G$663,0)</f>
        <v>396</v>
      </c>
      <c r="B405" s="28" t="s">
        <v>574</v>
      </c>
      <c r="C405" s="29" t="s">
        <v>61</v>
      </c>
      <c r="D405" s="29" t="s">
        <v>10</v>
      </c>
      <c r="E405" s="29" t="s">
        <v>72</v>
      </c>
      <c r="F405" s="29" t="s">
        <v>43</v>
      </c>
      <c r="G405" s="30">
        <v>2307</v>
      </c>
      <c r="H405" s="31">
        <f>G405-$G$7</f>
        <v>-667</v>
      </c>
      <c r="I405" s="32">
        <v>818</v>
      </c>
      <c r="J405" s="11">
        <f>RANK(I405,$I$8:$I$663,0)</f>
        <v>306</v>
      </c>
      <c r="K405" s="32">
        <v>691</v>
      </c>
      <c r="L405" s="11">
        <f>RANK(K405,$K$8:$K$663,0)</f>
        <v>478</v>
      </c>
      <c r="M405" s="32">
        <v>798</v>
      </c>
      <c r="N405" s="11">
        <f>RANK(M405,$M$8:$M$663,0)</f>
        <v>441</v>
      </c>
      <c r="O405" s="33"/>
      <c r="P405" s="33"/>
      <c r="Q405" s="33"/>
      <c r="R405" s="27"/>
      <c r="S405" s="27">
        <f>(2*$AO$3)-2*(A405-1)</f>
        <v>522</v>
      </c>
      <c r="T405" s="22" t="s">
        <v>73</v>
      </c>
    </row>
    <row r="406" spans="1:20" ht="12.75">
      <c r="A406" s="27">
        <f>RANK(G406,$G$8:$G$663,0)</f>
        <v>396</v>
      </c>
      <c r="B406" s="28" t="s">
        <v>575</v>
      </c>
      <c r="C406" s="29" t="s">
        <v>61</v>
      </c>
      <c r="D406" s="29" t="s">
        <v>11</v>
      </c>
      <c r="E406" s="29" t="s">
        <v>359</v>
      </c>
      <c r="F406" s="29" t="s">
        <v>43</v>
      </c>
      <c r="G406" s="30">
        <v>2307</v>
      </c>
      <c r="H406" s="31">
        <f>G406-$G$7</f>
        <v>-667</v>
      </c>
      <c r="I406" s="32">
        <v>651</v>
      </c>
      <c r="J406" s="11">
        <f>RANK(I406,$I$8:$I$663,0)</f>
        <v>562</v>
      </c>
      <c r="K406" s="32">
        <v>842</v>
      </c>
      <c r="L406" s="11">
        <f>RANK(K406,$K$8:$K$663,0)</f>
        <v>86</v>
      </c>
      <c r="M406" s="32">
        <v>814</v>
      </c>
      <c r="N406" s="11">
        <f>RANK(M406,$M$8:$M$663,0)</f>
        <v>395</v>
      </c>
      <c r="O406" s="33"/>
      <c r="P406" s="33"/>
      <c r="Q406" s="33"/>
      <c r="R406" s="27"/>
      <c r="S406" s="27">
        <f>(2*$AO$3)-2*(A406-1)</f>
        <v>522</v>
      </c>
      <c r="T406" s="22" t="s">
        <v>47</v>
      </c>
    </row>
    <row r="407" spans="1:20" ht="12.75">
      <c r="A407" s="27">
        <f>RANK(G407,$G$8:$G$663,0)</f>
        <v>400</v>
      </c>
      <c r="B407" s="28" t="s">
        <v>576</v>
      </c>
      <c r="C407" s="29" t="s">
        <v>113</v>
      </c>
      <c r="D407" s="29" t="s">
        <v>8</v>
      </c>
      <c r="E407" s="29" t="s">
        <v>346</v>
      </c>
      <c r="F407" s="29" t="s">
        <v>43</v>
      </c>
      <c r="G407" s="30">
        <v>2306</v>
      </c>
      <c r="H407" s="31">
        <f>G407-$G$7</f>
        <v>-668</v>
      </c>
      <c r="I407" s="32">
        <v>730</v>
      </c>
      <c r="J407" s="11">
        <f>RANK(I407,$I$8:$I$663,0)</f>
        <v>467</v>
      </c>
      <c r="K407" s="32">
        <v>678</v>
      </c>
      <c r="L407" s="11">
        <f>RANK(K407,$K$8:$K$663,0)</f>
        <v>522</v>
      </c>
      <c r="M407" s="32">
        <v>898</v>
      </c>
      <c r="N407" s="11">
        <f>RANK(M407,$M$8:$M$663,0)</f>
        <v>90</v>
      </c>
      <c r="O407" s="33"/>
      <c r="P407" s="33"/>
      <c r="Q407" s="33"/>
      <c r="R407" s="27"/>
      <c r="S407" s="27">
        <f>(2*$AO$3)-2*(A407-1)</f>
        <v>514</v>
      </c>
      <c r="T407" s="22" t="s">
        <v>73</v>
      </c>
    </row>
    <row r="408" spans="1:20" ht="12.75">
      <c r="A408" s="27">
        <f>RANK(G408,$G$8:$G$663,0)</f>
        <v>400</v>
      </c>
      <c r="B408" s="28" t="s">
        <v>577</v>
      </c>
      <c r="C408" s="29" t="s">
        <v>23</v>
      </c>
      <c r="D408" s="29" t="s">
        <v>10</v>
      </c>
      <c r="E408" s="29" t="s">
        <v>578</v>
      </c>
      <c r="F408" s="29" t="s">
        <v>43</v>
      </c>
      <c r="G408" s="30">
        <v>2306</v>
      </c>
      <c r="H408" s="31">
        <f>G408-$G$7</f>
        <v>-668</v>
      </c>
      <c r="I408" s="32">
        <v>748</v>
      </c>
      <c r="J408" s="11">
        <f>RANK(I408,$I$8:$I$663,0)</f>
        <v>443</v>
      </c>
      <c r="K408" s="32">
        <v>789</v>
      </c>
      <c r="L408" s="11">
        <f>RANK(K408,$K$8:$K$663,0)</f>
        <v>189</v>
      </c>
      <c r="M408" s="32">
        <v>769</v>
      </c>
      <c r="N408" s="11">
        <f>RANK(M408,$M$8:$M$663,0)</f>
        <v>503</v>
      </c>
      <c r="O408" s="33"/>
      <c r="P408" s="33"/>
      <c r="Q408" s="33"/>
      <c r="R408" s="27"/>
      <c r="S408" s="27">
        <f>(2*$AO$3)-2*(A408-1)</f>
        <v>514</v>
      </c>
      <c r="T408" s="22" t="s">
        <v>73</v>
      </c>
    </row>
    <row r="409" spans="1:20" ht="12.75">
      <c r="A409" s="27">
        <f>RANK(G409,$G$8:$G$663,0)</f>
        <v>402</v>
      </c>
      <c r="B409" s="23" t="s">
        <v>579</v>
      </c>
      <c r="C409" s="22" t="s">
        <v>23</v>
      </c>
      <c r="D409" s="22" t="s">
        <v>12</v>
      </c>
      <c r="E409" s="22" t="s">
        <v>269</v>
      </c>
      <c r="F409" s="22" t="s">
        <v>43</v>
      </c>
      <c r="G409" s="34">
        <v>2305</v>
      </c>
      <c r="H409" s="31">
        <f>G409-$G$7</f>
        <v>-669</v>
      </c>
      <c r="I409" s="35">
        <v>727</v>
      </c>
      <c r="J409" s="11">
        <f>RANK(I409,$I$8:$I$663,0)</f>
        <v>471</v>
      </c>
      <c r="K409" s="35">
        <v>765</v>
      </c>
      <c r="L409" s="11">
        <f>RANK(K409,$K$8:$K$663,0)</f>
        <v>245</v>
      </c>
      <c r="M409" s="35">
        <v>813</v>
      </c>
      <c r="N409" s="11">
        <f>RANK(M409,$M$8:$M$663,0)</f>
        <v>401</v>
      </c>
      <c r="O409" s="33"/>
      <c r="P409" s="33"/>
      <c r="Q409" s="33"/>
      <c r="R409" s="27"/>
      <c r="S409" s="27">
        <f>(2*$AO$3)-2*(A409-1)</f>
        <v>510</v>
      </c>
      <c r="T409" s="22" t="s">
        <v>66</v>
      </c>
    </row>
    <row r="410" spans="1:20" ht="12.75">
      <c r="A410" s="27">
        <f>RANK(G410,$G$8:$G$663,0)</f>
        <v>402</v>
      </c>
      <c r="B410" s="28" t="s">
        <v>580</v>
      </c>
      <c r="C410" s="29" t="s">
        <v>61</v>
      </c>
      <c r="D410" s="29" t="s">
        <v>9</v>
      </c>
      <c r="E410" s="29" t="s">
        <v>101</v>
      </c>
      <c r="F410" s="29" t="s">
        <v>43</v>
      </c>
      <c r="G410" s="30">
        <v>2305</v>
      </c>
      <c r="H410" s="31">
        <f>G410-$G$7</f>
        <v>-669</v>
      </c>
      <c r="I410" s="32">
        <v>780</v>
      </c>
      <c r="J410" s="11">
        <f>RANK(I410,$I$8:$I$663,0)</f>
        <v>378</v>
      </c>
      <c r="K410" s="32">
        <v>729</v>
      </c>
      <c r="L410" s="11">
        <f>RANK(K410,$K$8:$K$663,0)</f>
        <v>352</v>
      </c>
      <c r="M410" s="32">
        <v>796</v>
      </c>
      <c r="N410" s="11">
        <f>RANK(M410,$M$8:$M$663,0)</f>
        <v>450</v>
      </c>
      <c r="O410" s="33"/>
      <c r="P410" s="33"/>
      <c r="Q410" s="33"/>
      <c r="R410" s="27"/>
      <c r="S410" s="27">
        <f>(2*$AO$3)-2*(A410-1)</f>
        <v>510</v>
      </c>
      <c r="T410" s="22" t="s">
        <v>73</v>
      </c>
    </row>
    <row r="411" spans="1:20" ht="12.75">
      <c r="A411" s="27">
        <f>RANK(G411,$G$8:$G$663,0)</f>
        <v>404</v>
      </c>
      <c r="B411" s="23" t="s">
        <v>581</v>
      </c>
      <c r="C411" s="22" t="s">
        <v>61</v>
      </c>
      <c r="D411" s="22" t="s">
        <v>11</v>
      </c>
      <c r="E411" s="22" t="s">
        <v>541</v>
      </c>
      <c r="F411" s="22" t="s">
        <v>43</v>
      </c>
      <c r="G411" s="34">
        <v>2303</v>
      </c>
      <c r="H411" s="31">
        <f>G411-$G$7</f>
        <v>-671</v>
      </c>
      <c r="I411" s="35">
        <v>741</v>
      </c>
      <c r="J411" s="11">
        <f>RANK(I411,$I$8:$I$663,0)</f>
        <v>451</v>
      </c>
      <c r="K411" s="35">
        <v>747</v>
      </c>
      <c r="L411" s="11">
        <f>RANK(K411,$K$8:$K$663,0)</f>
        <v>301</v>
      </c>
      <c r="M411" s="35">
        <v>815</v>
      </c>
      <c r="N411" s="11">
        <f>RANK(M411,$M$8:$M$663,0)</f>
        <v>388</v>
      </c>
      <c r="O411" s="33"/>
      <c r="P411" s="33"/>
      <c r="Q411" s="33"/>
      <c r="R411" s="27"/>
      <c r="S411" s="27">
        <f>(2*$AO$3)-2*(A411-1)</f>
        <v>506</v>
      </c>
      <c r="T411" s="22" t="s">
        <v>66</v>
      </c>
    </row>
    <row r="412" spans="1:20" ht="12.75">
      <c r="A412" s="27">
        <f>RANK(G412,$G$8:$G$663,0)</f>
        <v>404</v>
      </c>
      <c r="B412" s="23" t="s">
        <v>582</v>
      </c>
      <c r="C412" s="22" t="s">
        <v>23</v>
      </c>
      <c r="D412" s="22" t="s">
        <v>12</v>
      </c>
      <c r="E412" s="22" t="s">
        <v>177</v>
      </c>
      <c r="F412" s="22" t="s">
        <v>43</v>
      </c>
      <c r="G412" s="34">
        <v>2303</v>
      </c>
      <c r="H412" s="31">
        <f>G412-$G$7</f>
        <v>-671</v>
      </c>
      <c r="I412" s="35">
        <v>800</v>
      </c>
      <c r="J412" s="11">
        <f>RANK(I412,$I$8:$I$663,0)</f>
        <v>347</v>
      </c>
      <c r="K412" s="35">
        <v>676</v>
      </c>
      <c r="L412" s="11">
        <f>RANK(K412,$K$8:$K$663,0)</f>
        <v>531</v>
      </c>
      <c r="M412" s="35">
        <v>827</v>
      </c>
      <c r="N412" s="11">
        <f>RANK(M412,$M$8:$M$663,0)</f>
        <v>346</v>
      </c>
      <c r="O412" s="33"/>
      <c r="P412" s="33"/>
      <c r="Q412" s="33"/>
      <c r="R412" s="27"/>
      <c r="S412" s="27">
        <f>(2*$AO$3)-2*(A412-1)</f>
        <v>506</v>
      </c>
      <c r="T412" s="22" t="s">
        <v>66</v>
      </c>
    </row>
    <row r="413" spans="1:20" ht="12.75">
      <c r="A413" s="27">
        <f>RANK(G413,$G$8:$G$663,0)</f>
        <v>404</v>
      </c>
      <c r="B413" s="28" t="s">
        <v>583</v>
      </c>
      <c r="C413" s="29" t="s">
        <v>61</v>
      </c>
      <c r="D413" s="29" t="s">
        <v>9</v>
      </c>
      <c r="E413" s="29" t="s">
        <v>359</v>
      </c>
      <c r="F413" s="29" t="s">
        <v>43</v>
      </c>
      <c r="G413" s="30">
        <v>2303</v>
      </c>
      <c r="H413" s="31">
        <f>G413-$G$7</f>
        <v>-671</v>
      </c>
      <c r="I413" s="32">
        <v>718</v>
      </c>
      <c r="J413" s="11">
        <f>RANK(I413,$I$8:$I$663,0)</f>
        <v>484</v>
      </c>
      <c r="K413" s="32">
        <v>712</v>
      </c>
      <c r="L413" s="11">
        <f>RANK(K413,$K$8:$K$663,0)</f>
        <v>414</v>
      </c>
      <c r="M413" s="32">
        <v>873</v>
      </c>
      <c r="N413" s="11">
        <f>RANK(M413,$M$8:$M$663,0)</f>
        <v>165</v>
      </c>
      <c r="O413" s="33"/>
      <c r="P413" s="33"/>
      <c r="Q413" s="33"/>
      <c r="R413" s="27"/>
      <c r="S413" s="27">
        <f>(2*$AO$3)-2*(A413-1)</f>
        <v>506</v>
      </c>
      <c r="T413" s="22" t="s">
        <v>47</v>
      </c>
    </row>
    <row r="414" spans="1:20" ht="12.75">
      <c r="A414" s="27">
        <f>RANK(G414,$G$8:$G$663,0)</f>
        <v>407</v>
      </c>
      <c r="B414" s="23" t="s">
        <v>584</v>
      </c>
      <c r="C414" s="22" t="s">
        <v>61</v>
      </c>
      <c r="D414" s="22" t="s">
        <v>12</v>
      </c>
      <c r="E414" s="22" t="s">
        <v>212</v>
      </c>
      <c r="F414" s="22" t="s">
        <v>43</v>
      </c>
      <c r="G414" s="34">
        <v>2301</v>
      </c>
      <c r="H414" s="31">
        <f>G414-$G$7</f>
        <v>-673</v>
      </c>
      <c r="I414" s="35">
        <v>718</v>
      </c>
      <c r="J414" s="11">
        <f>RANK(I414,$I$8:$I$663,0)</f>
        <v>484</v>
      </c>
      <c r="K414" s="35">
        <v>775</v>
      </c>
      <c r="L414" s="11">
        <f>RANK(K414,$K$8:$K$663,0)</f>
        <v>217</v>
      </c>
      <c r="M414" s="35">
        <v>808</v>
      </c>
      <c r="N414" s="11">
        <f>RANK(M414,$M$8:$M$663,0)</f>
        <v>415</v>
      </c>
      <c r="O414" s="33"/>
      <c r="P414" s="33"/>
      <c r="Q414" s="33"/>
      <c r="R414" s="27"/>
      <c r="S414" s="27">
        <f>(2*$AO$3)-2*(A414-1)</f>
        <v>500</v>
      </c>
      <c r="T414" s="22" t="s">
        <v>66</v>
      </c>
    </row>
    <row r="415" spans="1:20" ht="12.75">
      <c r="A415" s="27">
        <f>RANK(G415,$G$8:$G$663,0)</f>
        <v>408</v>
      </c>
      <c r="B415" s="28" t="s">
        <v>585</v>
      </c>
      <c r="C415" s="29" t="s">
        <v>61</v>
      </c>
      <c r="D415" s="29" t="s">
        <v>14</v>
      </c>
      <c r="E415" s="29" t="s">
        <v>586</v>
      </c>
      <c r="F415" s="29" t="s">
        <v>43</v>
      </c>
      <c r="G415" s="30">
        <v>2299</v>
      </c>
      <c r="H415" s="31">
        <f>G415-$G$7</f>
        <v>-675</v>
      </c>
      <c r="I415" s="32">
        <v>763</v>
      </c>
      <c r="J415" s="11">
        <f>RANK(I415,$I$8:$I$663,0)</f>
        <v>409</v>
      </c>
      <c r="K415" s="32">
        <v>726</v>
      </c>
      <c r="L415" s="11">
        <f>RANK(K415,$K$8:$K$663,0)</f>
        <v>364</v>
      </c>
      <c r="M415" s="32">
        <v>810</v>
      </c>
      <c r="N415" s="11">
        <f>RANK(M415,$M$8:$M$663,0)</f>
        <v>410</v>
      </c>
      <c r="O415" s="33"/>
      <c r="P415" s="33"/>
      <c r="Q415" s="33"/>
      <c r="R415" s="27"/>
      <c r="S415" s="27">
        <f>(2*$AO$3)-2*(A415-1)</f>
        <v>498</v>
      </c>
      <c r="T415" s="22" t="s">
        <v>47</v>
      </c>
    </row>
    <row r="416" spans="1:20" ht="12.75">
      <c r="A416" s="27">
        <f>RANK(G416,$G$8:$G$663,0)</f>
        <v>409</v>
      </c>
      <c r="B416" s="23" t="s">
        <v>587</v>
      </c>
      <c r="C416" s="22" t="s">
        <v>61</v>
      </c>
      <c r="D416" s="22" t="s">
        <v>11</v>
      </c>
      <c r="E416" s="22" t="s">
        <v>121</v>
      </c>
      <c r="F416" s="22" t="s">
        <v>43</v>
      </c>
      <c r="G416" s="34">
        <v>2297</v>
      </c>
      <c r="H416" s="31">
        <f>G416-$G$7</f>
        <v>-677</v>
      </c>
      <c r="I416" s="35">
        <v>742</v>
      </c>
      <c r="J416" s="11">
        <f>RANK(I416,$I$8:$I$663,0)</f>
        <v>448</v>
      </c>
      <c r="K416" s="35">
        <v>719</v>
      </c>
      <c r="L416" s="11">
        <f>RANK(K416,$K$8:$K$663,0)</f>
        <v>392</v>
      </c>
      <c r="M416" s="35">
        <v>836</v>
      </c>
      <c r="N416" s="11">
        <f>RANK(M416,$M$8:$M$663,0)</f>
        <v>308</v>
      </c>
      <c r="O416" s="33"/>
      <c r="P416" s="33"/>
      <c r="Q416" s="33"/>
      <c r="R416" s="27"/>
      <c r="S416" s="27">
        <f>(2*$AO$3)-2*(A416-1)</f>
        <v>496</v>
      </c>
      <c r="T416" s="22" t="s">
        <v>66</v>
      </c>
    </row>
    <row r="417" spans="1:20" ht="12.75">
      <c r="A417" s="27">
        <f>RANK(G417,$G$8:$G$663,0)</f>
        <v>410</v>
      </c>
      <c r="B417" s="28" t="s">
        <v>588</v>
      </c>
      <c r="C417" s="29" t="s">
        <v>113</v>
      </c>
      <c r="D417" s="29" t="s">
        <v>10</v>
      </c>
      <c r="E417" s="29" t="s">
        <v>346</v>
      </c>
      <c r="F417" s="29" t="s">
        <v>43</v>
      </c>
      <c r="G417" s="30">
        <v>2296</v>
      </c>
      <c r="H417" s="31">
        <f>G417-$G$7</f>
        <v>-678</v>
      </c>
      <c r="I417" s="32">
        <v>722</v>
      </c>
      <c r="J417" s="11">
        <f>RANK(I417,$I$8:$I$663,0)</f>
        <v>478</v>
      </c>
      <c r="K417" s="32">
        <v>745</v>
      </c>
      <c r="L417" s="11">
        <f>RANK(K417,$K$8:$K$663,0)</f>
        <v>308</v>
      </c>
      <c r="M417" s="32">
        <v>829</v>
      </c>
      <c r="N417" s="11">
        <f>RANK(M417,$M$8:$M$663,0)</f>
        <v>337</v>
      </c>
      <c r="O417" s="33"/>
      <c r="P417" s="33"/>
      <c r="Q417" s="33"/>
      <c r="R417" s="27"/>
      <c r="S417" s="27">
        <f>(2*$AO$3)-2*(A417-1)</f>
        <v>494</v>
      </c>
      <c r="T417" s="22" t="s">
        <v>73</v>
      </c>
    </row>
    <row r="418" spans="1:20" ht="12.75">
      <c r="A418" s="27">
        <f>RANK(G418,$G$8:$G$663,0)</f>
        <v>410</v>
      </c>
      <c r="B418" s="28" t="s">
        <v>589</v>
      </c>
      <c r="C418" s="29" t="s">
        <v>113</v>
      </c>
      <c r="D418" s="29" t="s">
        <v>12</v>
      </c>
      <c r="E418" s="29" t="s">
        <v>59</v>
      </c>
      <c r="F418" s="29" t="s">
        <v>43</v>
      </c>
      <c r="G418" s="30">
        <v>2296</v>
      </c>
      <c r="H418" s="31">
        <f>G418-$G$7</f>
        <v>-678</v>
      </c>
      <c r="I418" s="32">
        <v>766</v>
      </c>
      <c r="J418" s="11">
        <f>RANK(I418,$I$8:$I$663,0)</f>
        <v>405</v>
      </c>
      <c r="K418" s="32">
        <v>722</v>
      </c>
      <c r="L418" s="11">
        <f>RANK(K418,$K$8:$K$663,0)</f>
        <v>378</v>
      </c>
      <c r="M418" s="32">
        <v>808</v>
      </c>
      <c r="N418" s="11">
        <f>RANK(M418,$M$8:$M$663,0)</f>
        <v>415</v>
      </c>
      <c r="O418" s="33"/>
      <c r="P418" s="33"/>
      <c r="Q418" s="33"/>
      <c r="R418" s="27"/>
      <c r="S418" s="27">
        <f>(2*$AO$3)-2*(A418-1)</f>
        <v>494</v>
      </c>
      <c r="T418" s="22" t="s">
        <v>47</v>
      </c>
    </row>
    <row r="419" spans="1:20" ht="12.75">
      <c r="A419" s="27">
        <f>RANK(G419,$G$8:$G$663,0)</f>
        <v>412</v>
      </c>
      <c r="B419" s="23" t="s">
        <v>590</v>
      </c>
      <c r="C419" s="22" t="s">
        <v>113</v>
      </c>
      <c r="D419" s="22" t="s">
        <v>7</v>
      </c>
      <c r="E419" s="22" t="s">
        <v>269</v>
      </c>
      <c r="F419" s="22" t="s">
        <v>43</v>
      </c>
      <c r="G419" s="34">
        <v>2295</v>
      </c>
      <c r="H419" s="31">
        <f>G419-$G$7</f>
        <v>-679</v>
      </c>
      <c r="I419" s="35">
        <v>801</v>
      </c>
      <c r="J419" s="11">
        <f>RANK(I419,$I$8:$I$663,0)</f>
        <v>346</v>
      </c>
      <c r="K419" s="35">
        <v>745</v>
      </c>
      <c r="L419" s="11">
        <f>RANK(K419,$K$8:$K$663,0)</f>
        <v>308</v>
      </c>
      <c r="M419" s="35">
        <v>749</v>
      </c>
      <c r="N419" s="11">
        <f>RANK(M419,$M$8:$M$663,0)</f>
        <v>538</v>
      </c>
      <c r="O419" s="33"/>
      <c r="P419" s="33"/>
      <c r="Q419" s="33"/>
      <c r="R419" s="27"/>
      <c r="S419" s="27">
        <f>(2*$AO$3)-2*(A419-1)</f>
        <v>490</v>
      </c>
      <c r="T419" s="22" t="s">
        <v>66</v>
      </c>
    </row>
    <row r="420" spans="1:20" ht="12.75">
      <c r="A420" s="27">
        <f>RANK(G420,$G$8:$G$663,0)</f>
        <v>412</v>
      </c>
      <c r="B420" s="28" t="s">
        <v>591</v>
      </c>
      <c r="C420" s="29" t="s">
        <v>61</v>
      </c>
      <c r="D420" s="29" t="s">
        <v>9</v>
      </c>
      <c r="E420" s="29" t="s">
        <v>82</v>
      </c>
      <c r="F420" s="29" t="s">
        <v>43</v>
      </c>
      <c r="G420" s="30">
        <v>2295</v>
      </c>
      <c r="H420" s="31">
        <f>G420-$G$7</f>
        <v>-679</v>
      </c>
      <c r="I420" s="32">
        <v>845</v>
      </c>
      <c r="J420" s="11">
        <f>RANK(I420,$I$8:$I$663,0)</f>
        <v>257</v>
      </c>
      <c r="K420" s="32">
        <v>690</v>
      </c>
      <c r="L420" s="11">
        <f>RANK(K420,$K$8:$K$663,0)</f>
        <v>484</v>
      </c>
      <c r="M420" s="32">
        <v>760</v>
      </c>
      <c r="N420" s="11">
        <f>RANK(M420,$M$8:$M$663,0)</f>
        <v>519</v>
      </c>
      <c r="O420" s="33"/>
      <c r="P420" s="33"/>
      <c r="Q420" s="33"/>
      <c r="R420" s="27"/>
      <c r="S420" s="27">
        <f>(2*$AO$3)-2*(A420-1)</f>
        <v>490</v>
      </c>
      <c r="T420" s="22" t="s">
        <v>44</v>
      </c>
    </row>
    <row r="421" spans="1:20" ht="12.75">
      <c r="A421" s="27">
        <f>RANK(G421,$G$8:$G$663,0)</f>
        <v>414</v>
      </c>
      <c r="B421" s="28" t="s">
        <v>592</v>
      </c>
      <c r="C421" s="29" t="s">
        <v>61</v>
      </c>
      <c r="D421" s="29" t="s">
        <v>11</v>
      </c>
      <c r="E421" s="29" t="s">
        <v>136</v>
      </c>
      <c r="F421" s="29" t="s">
        <v>43</v>
      </c>
      <c r="G421" s="30">
        <v>2294</v>
      </c>
      <c r="H421" s="31">
        <f>G421-$G$7</f>
        <v>-680</v>
      </c>
      <c r="I421" s="32">
        <v>695</v>
      </c>
      <c r="J421" s="11">
        <f>RANK(I421,$I$8:$I$663,0)</f>
        <v>509</v>
      </c>
      <c r="K421" s="32">
        <v>768</v>
      </c>
      <c r="L421" s="11">
        <f>RANK(K421,$K$8:$K$663,0)</f>
        <v>239</v>
      </c>
      <c r="M421" s="32">
        <v>831</v>
      </c>
      <c r="N421" s="11">
        <f>RANK(M421,$M$8:$M$663,0)</f>
        <v>329</v>
      </c>
      <c r="O421" s="33"/>
      <c r="P421" s="33"/>
      <c r="Q421" s="33"/>
      <c r="R421" s="27"/>
      <c r="S421" s="27">
        <f>(2*$AO$3)-2*(A421-1)</f>
        <v>486</v>
      </c>
      <c r="T421" s="22" t="s">
        <v>73</v>
      </c>
    </row>
    <row r="422" spans="1:20" ht="12.75">
      <c r="A422" s="27">
        <f>RANK(G422,$G$8:$G$663,0)</f>
        <v>415</v>
      </c>
      <c r="B422" s="23" t="s">
        <v>593</v>
      </c>
      <c r="C422" s="22" t="s">
        <v>113</v>
      </c>
      <c r="D422" s="22" t="s">
        <v>12</v>
      </c>
      <c r="E422" s="22" t="s">
        <v>186</v>
      </c>
      <c r="F422" s="22" t="s">
        <v>43</v>
      </c>
      <c r="G422" s="34">
        <v>2292</v>
      </c>
      <c r="H422" s="31">
        <f>G422-$G$7</f>
        <v>-682</v>
      </c>
      <c r="I422" s="35">
        <v>852</v>
      </c>
      <c r="J422" s="11">
        <f>RANK(I422,$I$8:$I$663,0)</f>
        <v>246</v>
      </c>
      <c r="K422" s="35">
        <v>724</v>
      </c>
      <c r="L422" s="11">
        <f>RANK(K422,$K$8:$K$663,0)</f>
        <v>368</v>
      </c>
      <c r="M422" s="35">
        <v>716</v>
      </c>
      <c r="N422" s="11">
        <f>RANK(M422,$M$8:$M$663,0)</f>
        <v>574</v>
      </c>
      <c r="O422" s="33"/>
      <c r="P422" s="33"/>
      <c r="Q422" s="33"/>
      <c r="R422" s="27"/>
      <c r="S422" s="27">
        <f>(2*$AO$3)-2*(A422-1)</f>
        <v>484</v>
      </c>
      <c r="T422" s="22" t="s">
        <v>66</v>
      </c>
    </row>
    <row r="423" spans="1:20" ht="12.75">
      <c r="A423" s="27">
        <f>RANK(G423,$G$8:$G$663,0)</f>
        <v>416</v>
      </c>
      <c r="B423" s="23" t="s">
        <v>594</v>
      </c>
      <c r="C423" s="22" t="s">
        <v>61</v>
      </c>
      <c r="D423" s="22" t="s">
        <v>10</v>
      </c>
      <c r="E423" s="22" t="s">
        <v>375</v>
      </c>
      <c r="F423" s="22" t="s">
        <v>43</v>
      </c>
      <c r="G423" s="34">
        <v>2291</v>
      </c>
      <c r="H423" s="31">
        <f>G423-$G$7</f>
        <v>-683</v>
      </c>
      <c r="I423" s="35">
        <v>765</v>
      </c>
      <c r="J423" s="11">
        <f>RANK(I423,$I$8:$I$663,0)</f>
        <v>406</v>
      </c>
      <c r="K423" s="35">
        <v>764</v>
      </c>
      <c r="L423" s="11">
        <f>RANK(K423,$K$8:$K$663,0)</f>
        <v>248</v>
      </c>
      <c r="M423" s="35">
        <v>762</v>
      </c>
      <c r="N423" s="11">
        <f>RANK(M423,$M$8:$M$663,0)</f>
        <v>515</v>
      </c>
      <c r="O423" s="33"/>
      <c r="P423" s="33"/>
      <c r="Q423" s="33"/>
      <c r="R423" s="27"/>
      <c r="S423" s="27">
        <f>(2*$AO$3)-2*(A423-1)</f>
        <v>482</v>
      </c>
      <c r="T423" s="22" t="s">
        <v>66</v>
      </c>
    </row>
    <row r="424" spans="1:20" ht="12.75">
      <c r="A424" s="27">
        <f>RANK(G424,$G$8:$G$663,0)</f>
        <v>417</v>
      </c>
      <c r="B424" s="28" t="s">
        <v>595</v>
      </c>
      <c r="C424" s="29" t="s">
        <v>61</v>
      </c>
      <c r="D424" s="29" t="s">
        <v>8</v>
      </c>
      <c r="E424" s="29" t="s">
        <v>271</v>
      </c>
      <c r="F424" s="29" t="s">
        <v>43</v>
      </c>
      <c r="G424" s="30">
        <v>2290</v>
      </c>
      <c r="H424" s="31">
        <f>G424-$G$7</f>
        <v>-684</v>
      </c>
      <c r="I424" s="32">
        <v>811</v>
      </c>
      <c r="J424" s="11">
        <f>RANK(I424,$I$8:$I$663,0)</f>
        <v>322</v>
      </c>
      <c r="K424" s="32">
        <v>715</v>
      </c>
      <c r="L424" s="11">
        <f>RANK(K424,$K$8:$K$663,0)</f>
        <v>402</v>
      </c>
      <c r="M424" s="32">
        <v>764</v>
      </c>
      <c r="N424" s="11">
        <f>RANK(M424,$M$8:$M$663,0)</f>
        <v>510</v>
      </c>
      <c r="O424" s="33"/>
      <c r="P424" s="33"/>
      <c r="Q424" s="33"/>
      <c r="R424" s="27"/>
      <c r="S424" s="27">
        <f>(2*$AO$3)-2*(A424-1)</f>
        <v>480</v>
      </c>
      <c r="T424" s="22" t="s">
        <v>73</v>
      </c>
    </row>
    <row r="425" spans="1:20" ht="12.75">
      <c r="A425" s="27">
        <f>RANK(G425,$G$8:$G$663,0)</f>
        <v>417</v>
      </c>
      <c r="B425" s="28" t="s">
        <v>596</v>
      </c>
      <c r="C425" s="29" t="s">
        <v>113</v>
      </c>
      <c r="D425" s="29" t="s">
        <v>11</v>
      </c>
      <c r="E425" s="29" t="s">
        <v>346</v>
      </c>
      <c r="F425" s="29" t="s">
        <v>43</v>
      </c>
      <c r="G425" s="30">
        <v>2290</v>
      </c>
      <c r="H425" s="31">
        <f>G425-$G$7</f>
        <v>-684</v>
      </c>
      <c r="I425" s="32">
        <v>895</v>
      </c>
      <c r="J425" s="11">
        <f>RANK(I425,$I$8:$I$663,0)</f>
        <v>169</v>
      </c>
      <c r="K425" s="32">
        <v>652</v>
      </c>
      <c r="L425" s="11">
        <f>RANK(K425,$K$8:$K$663,0)</f>
        <v>567</v>
      </c>
      <c r="M425" s="32">
        <v>743</v>
      </c>
      <c r="N425" s="11">
        <f>RANK(M425,$M$8:$M$663,0)</f>
        <v>544</v>
      </c>
      <c r="O425" s="33"/>
      <c r="P425" s="33"/>
      <c r="Q425" s="33"/>
      <c r="R425" s="27"/>
      <c r="S425" s="27">
        <f>(2*$AO$3)-2*(A425-1)</f>
        <v>480</v>
      </c>
      <c r="T425" s="22" t="s">
        <v>73</v>
      </c>
    </row>
    <row r="426" spans="1:20" ht="12.75">
      <c r="A426" s="27">
        <f>RANK(G426,$G$8:$G$663,0)</f>
        <v>419</v>
      </c>
      <c r="B426" s="23" t="s">
        <v>597</v>
      </c>
      <c r="C426" s="22" t="s">
        <v>61</v>
      </c>
      <c r="D426" s="22" t="s">
        <v>9</v>
      </c>
      <c r="E426" s="22" t="s">
        <v>315</v>
      </c>
      <c r="F426" s="22" t="s">
        <v>43</v>
      </c>
      <c r="G426" s="34">
        <v>2289</v>
      </c>
      <c r="H426" s="31">
        <f>G426-$G$7</f>
        <v>-685</v>
      </c>
      <c r="I426" s="35">
        <v>717</v>
      </c>
      <c r="J426" s="11">
        <f>RANK(I426,$I$8:$I$663,0)</f>
        <v>487</v>
      </c>
      <c r="K426" s="35">
        <v>720</v>
      </c>
      <c r="L426" s="11">
        <f>RANK(K426,$K$8:$K$663,0)</f>
        <v>387</v>
      </c>
      <c r="M426" s="35">
        <v>852</v>
      </c>
      <c r="N426" s="11">
        <f>RANK(M426,$M$8:$M$663,0)</f>
        <v>246</v>
      </c>
      <c r="O426" s="33"/>
      <c r="P426" s="33"/>
      <c r="Q426" s="33"/>
      <c r="R426" s="27"/>
      <c r="S426" s="27">
        <f>(2*$AO$3)-2*(A426-1)</f>
        <v>476</v>
      </c>
      <c r="T426" s="22" t="s">
        <v>66</v>
      </c>
    </row>
    <row r="427" spans="1:20" ht="12.75">
      <c r="A427" s="27">
        <f>RANK(G427,$G$8:$G$663,0)</f>
        <v>420</v>
      </c>
      <c r="B427" s="28" t="s">
        <v>598</v>
      </c>
      <c r="C427" s="29" t="s">
        <v>113</v>
      </c>
      <c r="D427" s="29" t="s">
        <v>10</v>
      </c>
      <c r="E427" s="29" t="s">
        <v>229</v>
      </c>
      <c r="F427" s="29" t="s">
        <v>43</v>
      </c>
      <c r="G427" s="30">
        <v>2287</v>
      </c>
      <c r="H427" s="31">
        <f>G427-$G$7</f>
        <v>-687</v>
      </c>
      <c r="I427" s="32">
        <v>787</v>
      </c>
      <c r="J427" s="11">
        <f>RANK(I427,$I$8:$I$663,0)</f>
        <v>366</v>
      </c>
      <c r="K427" s="32">
        <v>679</v>
      </c>
      <c r="L427" s="11">
        <f>RANK(K427,$K$8:$K$663,0)</f>
        <v>519</v>
      </c>
      <c r="M427" s="32">
        <v>821</v>
      </c>
      <c r="N427" s="11">
        <f>RANK(M427,$M$8:$M$663,0)</f>
        <v>368</v>
      </c>
      <c r="O427" s="33"/>
      <c r="P427" s="33"/>
      <c r="Q427" s="33"/>
      <c r="R427" s="27"/>
      <c r="S427" s="27">
        <f>(2*$AO$3)-2*(A427-1)</f>
        <v>474</v>
      </c>
      <c r="T427" s="22" t="s">
        <v>47</v>
      </c>
    </row>
    <row r="428" spans="1:20" ht="12.75">
      <c r="A428" s="27">
        <f>RANK(G428,$G$8:$G$663,0)</f>
        <v>421</v>
      </c>
      <c r="B428" s="28" t="s">
        <v>599</v>
      </c>
      <c r="C428" s="29" t="s">
        <v>23</v>
      </c>
      <c r="D428" s="29" t="s">
        <v>12</v>
      </c>
      <c r="E428" s="29" t="s">
        <v>318</v>
      </c>
      <c r="F428" s="29" t="s">
        <v>43</v>
      </c>
      <c r="G428" s="30">
        <v>2286</v>
      </c>
      <c r="H428" s="31">
        <f>G428-$G$7</f>
        <v>-688</v>
      </c>
      <c r="I428" s="32">
        <v>754</v>
      </c>
      <c r="J428" s="11">
        <f>RANK(I428,$I$8:$I$663,0)</f>
        <v>433</v>
      </c>
      <c r="K428" s="32">
        <v>705</v>
      </c>
      <c r="L428" s="11">
        <f>RANK(K428,$K$8:$K$663,0)</f>
        <v>434</v>
      </c>
      <c r="M428" s="32">
        <v>827</v>
      </c>
      <c r="N428" s="11">
        <f>RANK(M428,$M$8:$M$663,0)</f>
        <v>346</v>
      </c>
      <c r="O428" s="26"/>
      <c r="P428" s="22"/>
      <c r="Q428" s="22"/>
      <c r="R428" s="22"/>
      <c r="S428" s="27">
        <f>(2*$AO$3)-2*(A428-1)</f>
        <v>472</v>
      </c>
      <c r="T428" s="22" t="s">
        <v>47</v>
      </c>
    </row>
    <row r="429" spans="1:20" ht="12.75">
      <c r="A429" s="27">
        <f>RANK(G429,$G$8:$G$663,0)</f>
        <v>422</v>
      </c>
      <c r="B429" s="23" t="s">
        <v>600</v>
      </c>
      <c r="C429" s="22" t="s">
        <v>23</v>
      </c>
      <c r="D429" s="22" t="s">
        <v>11</v>
      </c>
      <c r="E429" s="22" t="s">
        <v>55</v>
      </c>
      <c r="F429" s="22" t="s">
        <v>43</v>
      </c>
      <c r="G429" s="34">
        <v>2284</v>
      </c>
      <c r="H429" s="31">
        <f>G429-$G$7</f>
        <v>-690</v>
      </c>
      <c r="I429" s="35">
        <v>730</v>
      </c>
      <c r="J429" s="11">
        <f>RANK(I429,$I$8:$I$663,0)</f>
        <v>467</v>
      </c>
      <c r="K429" s="35">
        <v>765</v>
      </c>
      <c r="L429" s="11">
        <f>RANK(K429,$K$8:$K$663,0)</f>
        <v>245</v>
      </c>
      <c r="M429" s="35">
        <v>789</v>
      </c>
      <c r="N429" s="11">
        <f>RANK(M429,$M$8:$M$663,0)</f>
        <v>468</v>
      </c>
      <c r="O429" s="33"/>
      <c r="P429" s="33"/>
      <c r="Q429" s="33"/>
      <c r="R429" s="27"/>
      <c r="S429" s="27">
        <f>(2*$AO$3)-2*(A429-1)</f>
        <v>470</v>
      </c>
      <c r="T429" s="22" t="s">
        <v>66</v>
      </c>
    </row>
    <row r="430" spans="1:20" ht="12.75">
      <c r="A430" s="27">
        <f>RANK(G430,$G$8:$G$663,0)</f>
        <v>422</v>
      </c>
      <c r="B430" s="28" t="s">
        <v>601</v>
      </c>
      <c r="C430" s="29" t="s">
        <v>113</v>
      </c>
      <c r="D430" s="29" t="s">
        <v>11</v>
      </c>
      <c r="E430" s="29" t="s">
        <v>75</v>
      </c>
      <c r="F430" s="29" t="s">
        <v>43</v>
      </c>
      <c r="G430" s="30">
        <v>2284</v>
      </c>
      <c r="H430" s="31">
        <f>G430-$G$7</f>
        <v>-690</v>
      </c>
      <c r="I430" s="32">
        <v>786</v>
      </c>
      <c r="J430" s="11">
        <f>RANK(I430,$I$8:$I$663,0)</f>
        <v>370</v>
      </c>
      <c r="K430" s="32">
        <v>698</v>
      </c>
      <c r="L430" s="11">
        <f>RANK(K430,$K$8:$K$663,0)</f>
        <v>463</v>
      </c>
      <c r="M430" s="32">
        <v>800</v>
      </c>
      <c r="N430" s="11">
        <f>RANK(M430,$M$8:$M$663,0)</f>
        <v>434</v>
      </c>
      <c r="O430" s="33"/>
      <c r="P430" s="33"/>
      <c r="Q430" s="33"/>
      <c r="R430" s="27"/>
      <c r="S430" s="27">
        <f>(2*$AO$3)-2*(A430-1)</f>
        <v>470</v>
      </c>
      <c r="T430" s="22" t="s">
        <v>44</v>
      </c>
    </row>
    <row r="431" spans="1:20" ht="12.75">
      <c r="A431" s="27">
        <f>RANK(G431,$G$8:$G$663,0)</f>
        <v>422</v>
      </c>
      <c r="B431" s="28" t="s">
        <v>602</v>
      </c>
      <c r="C431" s="29" t="s">
        <v>61</v>
      </c>
      <c r="D431" s="29" t="s">
        <v>7</v>
      </c>
      <c r="E431" s="29" t="s">
        <v>95</v>
      </c>
      <c r="F431" s="29" t="s">
        <v>43</v>
      </c>
      <c r="G431" s="30">
        <v>2284</v>
      </c>
      <c r="H431" s="31">
        <f>G431-$G$7</f>
        <v>-690</v>
      </c>
      <c r="I431" s="32">
        <v>862</v>
      </c>
      <c r="J431" s="11">
        <f>RANK(I431,$I$8:$I$663,0)</f>
        <v>227</v>
      </c>
      <c r="K431" s="32">
        <v>735</v>
      </c>
      <c r="L431" s="11">
        <f>RANK(K431,$K$8:$K$663,0)</f>
        <v>338</v>
      </c>
      <c r="M431" s="32">
        <v>687</v>
      </c>
      <c r="N431" s="11">
        <f>RANK(M431,$M$8:$M$663,0)</f>
        <v>608</v>
      </c>
      <c r="O431" s="26"/>
      <c r="P431" s="22"/>
      <c r="Q431" s="22"/>
      <c r="R431" s="22"/>
      <c r="S431" s="27">
        <f>(2*$AO$3)-2*(A431-1)</f>
        <v>470</v>
      </c>
      <c r="T431" s="22" t="s">
        <v>47</v>
      </c>
    </row>
    <row r="432" spans="1:20" ht="12.75">
      <c r="A432" s="27">
        <f>RANK(G432,$G$8:$G$663,0)</f>
        <v>425</v>
      </c>
      <c r="B432" s="28" t="s">
        <v>603</v>
      </c>
      <c r="C432" s="29" t="s">
        <v>23</v>
      </c>
      <c r="D432" s="29" t="s">
        <v>16</v>
      </c>
      <c r="E432" s="29" t="s">
        <v>101</v>
      </c>
      <c r="F432" s="29" t="s">
        <v>43</v>
      </c>
      <c r="G432" s="30">
        <v>2283</v>
      </c>
      <c r="H432" s="31">
        <f>G432-$G$7</f>
        <v>-691</v>
      </c>
      <c r="I432" s="32">
        <v>793</v>
      </c>
      <c r="J432" s="11">
        <f>RANK(I432,$I$8:$I$663,0)</f>
        <v>360</v>
      </c>
      <c r="K432" s="32">
        <v>677</v>
      </c>
      <c r="L432" s="11">
        <f>RANK(K432,$K$8:$K$663,0)</f>
        <v>527</v>
      </c>
      <c r="M432" s="32">
        <v>813</v>
      </c>
      <c r="N432" s="11">
        <f>RANK(M432,$M$8:$M$663,0)</f>
        <v>401</v>
      </c>
      <c r="O432" s="33"/>
      <c r="P432" s="33"/>
      <c r="Q432" s="33"/>
      <c r="R432" s="27"/>
      <c r="S432" s="27">
        <f>(2*$AO$3)-2*(A432-1)</f>
        <v>464</v>
      </c>
      <c r="T432" s="22" t="s">
        <v>73</v>
      </c>
    </row>
    <row r="433" spans="1:20" ht="12.75">
      <c r="A433" s="27">
        <f>RANK(G433,$G$8:$G$663,0)</f>
        <v>425</v>
      </c>
      <c r="B433" s="28" t="s">
        <v>604</v>
      </c>
      <c r="C433" s="29" t="s">
        <v>61</v>
      </c>
      <c r="D433" s="29" t="s">
        <v>14</v>
      </c>
      <c r="E433" s="29" t="s">
        <v>62</v>
      </c>
      <c r="F433" s="29" t="s">
        <v>43</v>
      </c>
      <c r="G433" s="30">
        <v>2283</v>
      </c>
      <c r="H433" s="31">
        <f>G433-$G$7</f>
        <v>-691</v>
      </c>
      <c r="I433" s="32">
        <v>719</v>
      </c>
      <c r="J433" s="11">
        <f>RANK(I433,$I$8:$I$663,0)</f>
        <v>481</v>
      </c>
      <c r="K433" s="32">
        <v>747</v>
      </c>
      <c r="L433" s="11">
        <f>RANK(K433,$K$8:$K$663,0)</f>
        <v>301</v>
      </c>
      <c r="M433" s="32">
        <v>817</v>
      </c>
      <c r="N433" s="11">
        <f>RANK(M433,$M$8:$M$663,0)</f>
        <v>383</v>
      </c>
      <c r="O433" s="26"/>
      <c r="P433" s="22"/>
      <c r="Q433" s="22"/>
      <c r="R433" s="22"/>
      <c r="S433" s="27">
        <f>(2*$AO$3)-2*(A433-1)</f>
        <v>464</v>
      </c>
      <c r="T433" s="22" t="s">
        <v>47</v>
      </c>
    </row>
    <row r="434" spans="1:20" ht="12.75">
      <c r="A434" s="27">
        <f>RANK(G434,$G$8:$G$663,0)</f>
        <v>427</v>
      </c>
      <c r="B434" s="28" t="s">
        <v>605</v>
      </c>
      <c r="C434" s="29" t="s">
        <v>113</v>
      </c>
      <c r="D434" s="29" t="s">
        <v>14</v>
      </c>
      <c r="E434" s="29" t="s">
        <v>72</v>
      </c>
      <c r="F434" s="29" t="s">
        <v>43</v>
      </c>
      <c r="G434" s="30">
        <v>2282</v>
      </c>
      <c r="H434" s="31">
        <f>G434-$G$7</f>
        <v>-692</v>
      </c>
      <c r="I434" s="32">
        <v>705</v>
      </c>
      <c r="J434" s="11">
        <f>RANK(I434,$I$8:$I$663,0)</f>
        <v>502</v>
      </c>
      <c r="K434" s="32">
        <v>763</v>
      </c>
      <c r="L434" s="11">
        <f>RANK(K434,$K$8:$K$663,0)</f>
        <v>256</v>
      </c>
      <c r="M434" s="32">
        <v>814</v>
      </c>
      <c r="N434" s="11">
        <f>RANK(M434,$M$8:$M$663,0)</f>
        <v>395</v>
      </c>
      <c r="O434" s="33"/>
      <c r="P434" s="33"/>
      <c r="Q434" s="33"/>
      <c r="R434" s="27"/>
      <c r="S434" s="27">
        <f>(2*$AO$3)-2*(A434-1)</f>
        <v>460</v>
      </c>
      <c r="T434" s="22" t="s">
        <v>73</v>
      </c>
    </row>
    <row r="435" spans="1:20" ht="12.75">
      <c r="A435" s="27">
        <f>RANK(G435,$G$8:$G$663,0)</f>
        <v>428</v>
      </c>
      <c r="B435" s="23" t="s">
        <v>606</v>
      </c>
      <c r="C435" s="22" t="s">
        <v>61</v>
      </c>
      <c r="D435" s="22" t="s">
        <v>11</v>
      </c>
      <c r="E435" s="22" t="s">
        <v>132</v>
      </c>
      <c r="F435" s="22" t="s">
        <v>43</v>
      </c>
      <c r="G435" s="34">
        <v>2281</v>
      </c>
      <c r="H435" s="31">
        <f>G435-$G$7</f>
        <v>-693</v>
      </c>
      <c r="I435" s="35">
        <v>745</v>
      </c>
      <c r="J435" s="11">
        <f>RANK(I435,$I$8:$I$663,0)</f>
        <v>444</v>
      </c>
      <c r="K435" s="35">
        <v>719</v>
      </c>
      <c r="L435" s="11">
        <f>RANK(K435,$K$8:$K$663,0)</f>
        <v>392</v>
      </c>
      <c r="M435" s="35">
        <v>817</v>
      </c>
      <c r="N435" s="11">
        <f>RANK(M435,$M$8:$M$663,0)</f>
        <v>383</v>
      </c>
      <c r="O435" s="33"/>
      <c r="P435" s="33"/>
      <c r="Q435" s="33"/>
      <c r="R435" s="27"/>
      <c r="S435" s="27">
        <f>(2*$AO$3)-2*(A435-1)</f>
        <v>458</v>
      </c>
      <c r="T435" s="22" t="s">
        <v>66</v>
      </c>
    </row>
    <row r="436" spans="1:20" ht="12.75">
      <c r="A436" s="27">
        <f>RANK(G436,$G$8:$G$663,0)</f>
        <v>428</v>
      </c>
      <c r="B436" s="28" t="s">
        <v>607</v>
      </c>
      <c r="C436" s="29" t="s">
        <v>61</v>
      </c>
      <c r="D436" s="29" t="s">
        <v>10</v>
      </c>
      <c r="E436" s="29" t="s">
        <v>123</v>
      </c>
      <c r="F436" s="29" t="s">
        <v>43</v>
      </c>
      <c r="G436" s="30">
        <v>2281</v>
      </c>
      <c r="H436" s="31">
        <f>G436-$G$7</f>
        <v>-693</v>
      </c>
      <c r="I436" s="32">
        <v>711</v>
      </c>
      <c r="J436" s="11">
        <f>RANK(I436,$I$8:$I$663,0)</f>
        <v>495</v>
      </c>
      <c r="K436" s="32">
        <v>738</v>
      </c>
      <c r="L436" s="11">
        <f>RANK(K436,$K$8:$K$663,0)</f>
        <v>331</v>
      </c>
      <c r="M436" s="32">
        <v>832</v>
      </c>
      <c r="N436" s="11">
        <f>RANK(M436,$M$8:$M$663,0)</f>
        <v>324</v>
      </c>
      <c r="O436" s="33"/>
      <c r="P436" s="33"/>
      <c r="Q436" s="33"/>
      <c r="R436" s="27"/>
      <c r="S436" s="27">
        <f>(2*$AO$3)-2*(A436-1)</f>
        <v>458</v>
      </c>
      <c r="T436" s="22" t="s">
        <v>44</v>
      </c>
    </row>
    <row r="437" spans="1:20" ht="12.75">
      <c r="A437" s="27">
        <f>RANK(G437,$G$8:$G$663,0)</f>
        <v>428</v>
      </c>
      <c r="B437" s="28" t="s">
        <v>608</v>
      </c>
      <c r="C437" s="29" t="s">
        <v>113</v>
      </c>
      <c r="D437" s="29" t="s">
        <v>11</v>
      </c>
      <c r="E437" s="29" t="s">
        <v>82</v>
      </c>
      <c r="F437" s="29" t="s">
        <v>43</v>
      </c>
      <c r="G437" s="30">
        <v>2281</v>
      </c>
      <c r="H437" s="31">
        <f>G437-$G$7</f>
        <v>-693</v>
      </c>
      <c r="I437" s="32">
        <v>697</v>
      </c>
      <c r="J437" s="11">
        <f>RANK(I437,$I$8:$I$663,0)</f>
        <v>506</v>
      </c>
      <c r="K437" s="32">
        <v>749</v>
      </c>
      <c r="L437" s="11">
        <f>RANK(K437,$K$8:$K$663,0)</f>
        <v>298</v>
      </c>
      <c r="M437" s="32">
        <v>835</v>
      </c>
      <c r="N437" s="11">
        <f>RANK(M437,$M$8:$M$663,0)</f>
        <v>311</v>
      </c>
      <c r="O437" s="33"/>
      <c r="P437" s="33"/>
      <c r="Q437" s="33"/>
      <c r="R437" s="27"/>
      <c r="S437" s="27">
        <f>(2*$AO$3)-2*(A437-1)</f>
        <v>458</v>
      </c>
      <c r="T437" s="22" t="s">
        <v>44</v>
      </c>
    </row>
    <row r="438" spans="1:20" ht="12.75">
      <c r="A438" s="27">
        <f>RANK(G438,$G$8:$G$663,0)</f>
        <v>428</v>
      </c>
      <c r="B438" s="28" t="s">
        <v>609</v>
      </c>
      <c r="C438" s="29" t="s">
        <v>61</v>
      </c>
      <c r="D438" s="29" t="s">
        <v>11</v>
      </c>
      <c r="E438" s="29" t="s">
        <v>346</v>
      </c>
      <c r="F438" s="29" t="s">
        <v>43</v>
      </c>
      <c r="G438" s="30">
        <v>2281</v>
      </c>
      <c r="H438" s="31">
        <f>G438-$G$7</f>
        <v>-693</v>
      </c>
      <c r="I438" s="32">
        <v>769</v>
      </c>
      <c r="J438" s="11">
        <f>RANK(I438,$I$8:$I$663,0)</f>
        <v>397</v>
      </c>
      <c r="K438" s="32">
        <v>662</v>
      </c>
      <c r="L438" s="11">
        <f>RANK(K438,$K$8:$K$663,0)</f>
        <v>551</v>
      </c>
      <c r="M438" s="32">
        <v>850</v>
      </c>
      <c r="N438" s="11">
        <f>RANK(M438,$M$8:$M$663,0)</f>
        <v>255</v>
      </c>
      <c r="O438" s="33"/>
      <c r="P438" s="33"/>
      <c r="Q438" s="33"/>
      <c r="R438" s="27"/>
      <c r="S438" s="27">
        <f>(2*$AO$3)-2*(A438-1)</f>
        <v>458</v>
      </c>
      <c r="T438" s="22" t="s">
        <v>73</v>
      </c>
    </row>
    <row r="439" spans="1:20" ht="12.75">
      <c r="A439" s="27">
        <f>RANK(G439,$G$8:$G$663,0)</f>
        <v>432</v>
      </c>
      <c r="B439" s="28" t="s">
        <v>610</v>
      </c>
      <c r="C439" s="29" t="s">
        <v>61</v>
      </c>
      <c r="D439" s="29" t="s">
        <v>9</v>
      </c>
      <c r="E439" s="29" t="s">
        <v>336</v>
      </c>
      <c r="F439" s="29" t="s">
        <v>43</v>
      </c>
      <c r="G439" s="30">
        <v>2280</v>
      </c>
      <c r="H439" s="31">
        <f>G439-$G$7</f>
        <v>-694</v>
      </c>
      <c r="I439" s="32">
        <v>778</v>
      </c>
      <c r="J439" s="11">
        <f>RANK(I439,$I$8:$I$663,0)</f>
        <v>384</v>
      </c>
      <c r="K439" s="32">
        <v>682</v>
      </c>
      <c r="L439" s="11">
        <f>RANK(K439,$K$8:$K$663,0)</f>
        <v>513</v>
      </c>
      <c r="M439" s="32">
        <v>820</v>
      </c>
      <c r="N439" s="11">
        <f>RANK(M439,$M$8:$M$663,0)</f>
        <v>373</v>
      </c>
      <c r="O439" s="33"/>
      <c r="P439" s="33"/>
      <c r="Q439" s="33"/>
      <c r="R439" s="27"/>
      <c r="S439" s="27">
        <f>(2*$AO$3)-2*(A439-1)</f>
        <v>450</v>
      </c>
      <c r="T439" s="22" t="s">
        <v>44</v>
      </c>
    </row>
    <row r="440" spans="1:20" ht="12.75">
      <c r="A440" s="27">
        <f>RANK(G440,$G$8:$G$663,0)</f>
        <v>432</v>
      </c>
      <c r="B440" s="28" t="s">
        <v>611</v>
      </c>
      <c r="C440" s="29" t="s">
        <v>61</v>
      </c>
      <c r="D440" s="29" t="s">
        <v>8</v>
      </c>
      <c r="E440" s="29" t="s">
        <v>267</v>
      </c>
      <c r="F440" s="29" t="s">
        <v>43</v>
      </c>
      <c r="G440" s="30">
        <v>2280</v>
      </c>
      <c r="H440" s="31">
        <f>G440-$G$7</f>
        <v>-694</v>
      </c>
      <c r="I440" s="32">
        <v>757</v>
      </c>
      <c r="J440" s="11">
        <f>RANK(I440,$I$8:$I$663,0)</f>
        <v>422</v>
      </c>
      <c r="K440" s="32">
        <v>654</v>
      </c>
      <c r="L440" s="11">
        <f>RANK(K440,$K$8:$K$663,0)</f>
        <v>562</v>
      </c>
      <c r="M440" s="32">
        <v>869</v>
      </c>
      <c r="N440" s="11">
        <f>RANK(M440,$M$8:$M$663,0)</f>
        <v>181</v>
      </c>
      <c r="O440" s="26"/>
      <c r="P440" s="22"/>
      <c r="Q440" s="22"/>
      <c r="R440" s="22"/>
      <c r="S440" s="27">
        <f>(2*$AO$3)-2*(A440-1)</f>
        <v>450</v>
      </c>
      <c r="T440" s="22" t="s">
        <v>47</v>
      </c>
    </row>
    <row r="441" spans="1:20" ht="12.75">
      <c r="A441" s="27">
        <f>RANK(G441,$G$8:$G$663,0)</f>
        <v>434</v>
      </c>
      <c r="B441" s="28" t="s">
        <v>612</v>
      </c>
      <c r="C441" s="29" t="s">
        <v>61</v>
      </c>
      <c r="D441" s="29" t="s">
        <v>8</v>
      </c>
      <c r="E441" s="29" t="s">
        <v>198</v>
      </c>
      <c r="F441" s="29" t="s">
        <v>43</v>
      </c>
      <c r="G441" s="30">
        <v>2278</v>
      </c>
      <c r="H441" s="31">
        <f>G441-$G$7</f>
        <v>-696</v>
      </c>
      <c r="I441" s="32">
        <v>763</v>
      </c>
      <c r="J441" s="11">
        <f>RANK(I441,$I$8:$I$663,0)</f>
        <v>409</v>
      </c>
      <c r="K441" s="32">
        <v>739</v>
      </c>
      <c r="L441" s="11">
        <f>RANK(K441,$K$8:$K$663,0)</f>
        <v>329</v>
      </c>
      <c r="M441" s="32">
        <v>776</v>
      </c>
      <c r="N441" s="11">
        <f>RANK(M441,$M$8:$M$663,0)</f>
        <v>494</v>
      </c>
      <c r="O441" s="26"/>
      <c r="P441" s="22"/>
      <c r="Q441" s="22"/>
      <c r="R441" s="22"/>
      <c r="S441" s="27">
        <f>(2*$AO$3)-2*(A441-1)</f>
        <v>446</v>
      </c>
      <c r="T441" s="22" t="s">
        <v>47</v>
      </c>
    </row>
    <row r="442" spans="1:20" ht="12.75">
      <c r="A442" s="27">
        <f>RANK(G442,$G$8:$G$663,0)</f>
        <v>434</v>
      </c>
      <c r="B442" s="28" t="s">
        <v>613</v>
      </c>
      <c r="C442" s="29" t="s">
        <v>23</v>
      </c>
      <c r="D442" s="29" t="s">
        <v>12</v>
      </c>
      <c r="E442" s="29" t="s">
        <v>614</v>
      </c>
      <c r="F442" s="29" t="s">
        <v>43</v>
      </c>
      <c r="G442" s="30">
        <v>2278</v>
      </c>
      <c r="H442" s="31">
        <f>G442-$G$7</f>
        <v>-696</v>
      </c>
      <c r="I442" s="32">
        <v>763</v>
      </c>
      <c r="J442" s="11">
        <f>RANK(I442,$I$8:$I$663,0)</f>
        <v>409</v>
      </c>
      <c r="K442" s="32">
        <v>785</v>
      </c>
      <c r="L442" s="11">
        <f>RANK(K442,$K$8:$K$663,0)</f>
        <v>196</v>
      </c>
      <c r="M442" s="32">
        <v>730</v>
      </c>
      <c r="N442" s="11">
        <f>RANK(M442,$M$8:$M$663,0)</f>
        <v>562</v>
      </c>
      <c r="O442" s="26"/>
      <c r="P442" s="22"/>
      <c r="Q442" s="22"/>
      <c r="R442" s="22"/>
      <c r="S442" s="27">
        <f>(2*$AO$3)-2*(A442-1)</f>
        <v>446</v>
      </c>
      <c r="T442" s="22" t="s">
        <v>47</v>
      </c>
    </row>
    <row r="443" spans="1:20" ht="12.75">
      <c r="A443" s="27">
        <f>RANK(G443,$G$8:$G$663,0)</f>
        <v>436</v>
      </c>
      <c r="B443" s="28" t="s">
        <v>615</v>
      </c>
      <c r="C443" s="29" t="s">
        <v>23</v>
      </c>
      <c r="D443" s="29" t="s">
        <v>12</v>
      </c>
      <c r="E443" s="29" t="s">
        <v>225</v>
      </c>
      <c r="F443" s="29" t="s">
        <v>43</v>
      </c>
      <c r="G443" s="30">
        <v>2276</v>
      </c>
      <c r="H443" s="31">
        <f>G443-$G$7</f>
        <v>-698</v>
      </c>
      <c r="I443" s="32">
        <v>719</v>
      </c>
      <c r="J443" s="11">
        <f>RANK(I443,$I$8:$I$663,0)</f>
        <v>481</v>
      </c>
      <c r="K443" s="32">
        <v>699</v>
      </c>
      <c r="L443" s="11">
        <f>RANK(K443,$K$8:$K$663,0)</f>
        <v>460</v>
      </c>
      <c r="M443" s="32">
        <v>858</v>
      </c>
      <c r="N443" s="11">
        <f>RANK(M443,$M$8:$M$663,0)</f>
        <v>227</v>
      </c>
      <c r="O443" s="33"/>
      <c r="P443" s="33"/>
      <c r="Q443" s="33"/>
      <c r="R443" s="27"/>
      <c r="S443" s="27">
        <f>(2*$AO$3)-2*(A443-1)</f>
        <v>442</v>
      </c>
      <c r="T443" s="22" t="s">
        <v>44</v>
      </c>
    </row>
    <row r="444" spans="1:20" ht="12.75">
      <c r="A444" s="27">
        <f>RANK(G444,$G$8:$G$663,0)</f>
        <v>436</v>
      </c>
      <c r="B444" s="28" t="s">
        <v>616</v>
      </c>
      <c r="C444" s="29" t="s">
        <v>23</v>
      </c>
      <c r="D444" s="29" t="s">
        <v>13</v>
      </c>
      <c r="E444" s="29" t="s">
        <v>51</v>
      </c>
      <c r="F444" s="29" t="s">
        <v>43</v>
      </c>
      <c r="G444" s="30">
        <v>2276</v>
      </c>
      <c r="H444" s="31">
        <f>G444-$G$7</f>
        <v>-698</v>
      </c>
      <c r="I444" s="32">
        <v>673</v>
      </c>
      <c r="J444" s="11">
        <f>RANK(I444,$I$8:$I$663,0)</f>
        <v>538</v>
      </c>
      <c r="K444" s="32">
        <v>758</v>
      </c>
      <c r="L444" s="11">
        <f>RANK(K444,$K$8:$K$663,0)</f>
        <v>272</v>
      </c>
      <c r="M444" s="32">
        <v>845</v>
      </c>
      <c r="N444" s="11">
        <f>RANK(M444,$M$8:$M$663,0)</f>
        <v>278</v>
      </c>
      <c r="O444" s="33"/>
      <c r="P444" s="33"/>
      <c r="Q444" s="33"/>
      <c r="R444" s="27"/>
      <c r="S444" s="27">
        <f>(2*$AO$3)-2*(A444-1)</f>
        <v>442</v>
      </c>
      <c r="T444" s="22" t="s">
        <v>44</v>
      </c>
    </row>
    <row r="445" spans="1:20" ht="12.75">
      <c r="A445" s="27">
        <f>RANK(G445,$G$8:$G$663,0)</f>
        <v>436</v>
      </c>
      <c r="B445" s="28" t="s">
        <v>617</v>
      </c>
      <c r="C445" s="29" t="s">
        <v>113</v>
      </c>
      <c r="D445" s="29" t="s">
        <v>11</v>
      </c>
      <c r="E445" s="29" t="s">
        <v>395</v>
      </c>
      <c r="F445" s="29" t="s">
        <v>43</v>
      </c>
      <c r="G445" s="30">
        <v>2276</v>
      </c>
      <c r="H445" s="31">
        <f>G445-$G$7</f>
        <v>-698</v>
      </c>
      <c r="I445" s="32">
        <v>753</v>
      </c>
      <c r="J445" s="11">
        <f>RANK(I445,$I$8:$I$663,0)</f>
        <v>435</v>
      </c>
      <c r="K445" s="32">
        <v>717</v>
      </c>
      <c r="L445" s="11">
        <f>RANK(K445,$K$8:$K$663,0)</f>
        <v>398</v>
      </c>
      <c r="M445" s="32">
        <v>806</v>
      </c>
      <c r="N445" s="11">
        <f>RANK(M445,$M$8:$M$663,0)</f>
        <v>421</v>
      </c>
      <c r="O445" s="33"/>
      <c r="P445" s="33"/>
      <c r="Q445" s="33"/>
      <c r="R445" s="27"/>
      <c r="S445" s="27">
        <f>(2*$AO$3)-2*(A445-1)</f>
        <v>442</v>
      </c>
      <c r="T445" s="22" t="s">
        <v>73</v>
      </c>
    </row>
    <row r="446" spans="1:20" ht="12.75">
      <c r="A446" s="27">
        <f>RANK(G446,$G$8:$G$663,0)</f>
        <v>439</v>
      </c>
      <c r="B446" s="28" t="s">
        <v>618</v>
      </c>
      <c r="C446" s="29" t="s">
        <v>61</v>
      </c>
      <c r="D446" s="29" t="s">
        <v>12</v>
      </c>
      <c r="E446" s="29" t="s">
        <v>318</v>
      </c>
      <c r="F446" s="29" t="s">
        <v>43</v>
      </c>
      <c r="G446" s="30">
        <v>2274</v>
      </c>
      <c r="H446" s="31">
        <f>G446-$G$7</f>
        <v>-700</v>
      </c>
      <c r="I446" s="32">
        <v>759</v>
      </c>
      <c r="J446" s="11">
        <f>RANK(I446,$I$8:$I$663,0)</f>
        <v>419</v>
      </c>
      <c r="K446" s="32">
        <v>701</v>
      </c>
      <c r="L446" s="11">
        <f>RANK(K446,$K$8:$K$663,0)</f>
        <v>450</v>
      </c>
      <c r="M446" s="32">
        <v>814</v>
      </c>
      <c r="N446" s="11">
        <f>RANK(M446,$M$8:$M$663,0)</f>
        <v>395</v>
      </c>
      <c r="O446" s="26"/>
      <c r="P446" s="22"/>
      <c r="Q446" s="22"/>
      <c r="R446" s="22"/>
      <c r="S446" s="27">
        <f>(2*$AO$3)-2*(A446-1)</f>
        <v>436</v>
      </c>
      <c r="T446" s="22" t="s">
        <v>47</v>
      </c>
    </row>
    <row r="447" spans="1:20" ht="12.75">
      <c r="A447" s="27">
        <f>RANK(G447,$G$8:$G$663,0)</f>
        <v>440</v>
      </c>
      <c r="B447" s="28" t="s">
        <v>619</v>
      </c>
      <c r="C447" s="29" t="s">
        <v>23</v>
      </c>
      <c r="D447" s="29" t="s">
        <v>12</v>
      </c>
      <c r="E447" s="29" t="s">
        <v>620</v>
      </c>
      <c r="F447" s="29" t="s">
        <v>43</v>
      </c>
      <c r="G447" s="30">
        <v>2272</v>
      </c>
      <c r="H447" s="31">
        <f>G447-$G$7</f>
        <v>-702</v>
      </c>
      <c r="I447" s="32">
        <v>640</v>
      </c>
      <c r="J447" s="11">
        <f>RANK(I447,$I$8:$I$663,0)</f>
        <v>570</v>
      </c>
      <c r="K447" s="32">
        <v>829</v>
      </c>
      <c r="L447" s="11">
        <f>RANK(K447,$K$8:$K$663,0)</f>
        <v>100</v>
      </c>
      <c r="M447" s="32">
        <v>803</v>
      </c>
      <c r="N447" s="11">
        <f>RANK(M447,$M$8:$M$663,0)</f>
        <v>428</v>
      </c>
      <c r="O447" s="26"/>
      <c r="P447" s="22"/>
      <c r="Q447" s="22"/>
      <c r="R447" s="22"/>
      <c r="S447" s="27">
        <f>(2*$AO$3)-2*(A447-1)</f>
        <v>434</v>
      </c>
      <c r="T447" s="22" t="s">
        <v>47</v>
      </c>
    </row>
    <row r="448" spans="1:20" ht="12.75">
      <c r="A448" s="27">
        <f>RANK(G448,$G$8:$G$663,0)</f>
        <v>441</v>
      </c>
      <c r="B448" s="28" t="s">
        <v>621</v>
      </c>
      <c r="C448" s="29" t="s">
        <v>113</v>
      </c>
      <c r="D448" s="29" t="s">
        <v>8</v>
      </c>
      <c r="E448" s="29" t="s">
        <v>49</v>
      </c>
      <c r="F448" s="29" t="s">
        <v>43</v>
      </c>
      <c r="G448" s="30">
        <v>2271</v>
      </c>
      <c r="H448" s="31">
        <f>G448-$G$7</f>
        <v>-703</v>
      </c>
      <c r="I448" s="32">
        <v>750</v>
      </c>
      <c r="J448" s="11">
        <f>RANK(I448,$I$8:$I$663,0)</f>
        <v>437</v>
      </c>
      <c r="K448" s="32">
        <v>700</v>
      </c>
      <c r="L448" s="11">
        <f>RANK(K448,$K$8:$K$663,0)</f>
        <v>456</v>
      </c>
      <c r="M448" s="32">
        <v>821</v>
      </c>
      <c r="N448" s="11">
        <f>RANK(M448,$M$8:$M$663,0)</f>
        <v>368</v>
      </c>
      <c r="O448" s="26"/>
      <c r="P448" s="22"/>
      <c r="Q448" s="22"/>
      <c r="R448" s="22"/>
      <c r="S448" s="27">
        <f>(2*$AO$3)-2*(A448-1)</f>
        <v>432</v>
      </c>
      <c r="T448" s="22" t="s">
        <v>47</v>
      </c>
    </row>
    <row r="449" spans="1:20" ht="12.75">
      <c r="A449" s="27">
        <f>RANK(G449,$G$8:$G$663,0)</f>
        <v>442</v>
      </c>
      <c r="B449" s="28" t="s">
        <v>622</v>
      </c>
      <c r="C449" s="29" t="s">
        <v>23</v>
      </c>
      <c r="D449" s="29" t="s">
        <v>9</v>
      </c>
      <c r="E449" s="29" t="s">
        <v>169</v>
      </c>
      <c r="F449" s="29" t="s">
        <v>43</v>
      </c>
      <c r="G449" s="30">
        <v>2270</v>
      </c>
      <c r="H449" s="31">
        <f>G449-$G$7</f>
        <v>-704</v>
      </c>
      <c r="I449" s="32">
        <v>723</v>
      </c>
      <c r="J449" s="11">
        <f>RANK(I449,$I$8:$I$663,0)</f>
        <v>476</v>
      </c>
      <c r="K449" s="32">
        <v>742</v>
      </c>
      <c r="L449" s="11">
        <f>RANK(K449,$K$8:$K$663,0)</f>
        <v>320</v>
      </c>
      <c r="M449" s="32">
        <v>805</v>
      </c>
      <c r="N449" s="11">
        <f>RANK(M449,$M$8:$M$663,0)</f>
        <v>425</v>
      </c>
      <c r="O449" s="26"/>
      <c r="P449" s="22"/>
      <c r="Q449" s="22"/>
      <c r="R449" s="22"/>
      <c r="S449" s="27">
        <f>(2*$AO$3)-2*(A449-1)</f>
        <v>430</v>
      </c>
      <c r="T449" s="22" t="s">
        <v>47</v>
      </c>
    </row>
    <row r="450" spans="1:20" ht="12.75">
      <c r="A450" s="27">
        <f>RANK(G450,$G$8:$G$663,0)</f>
        <v>443</v>
      </c>
      <c r="B450" s="23" t="s">
        <v>623</v>
      </c>
      <c r="C450" s="22" t="s">
        <v>61</v>
      </c>
      <c r="D450" s="22" t="s">
        <v>12</v>
      </c>
      <c r="E450" s="22" t="s">
        <v>140</v>
      </c>
      <c r="F450" s="22" t="s">
        <v>43</v>
      </c>
      <c r="G450" s="34">
        <v>2268</v>
      </c>
      <c r="H450" s="31">
        <f>G450-$G$7</f>
        <v>-706</v>
      </c>
      <c r="I450" s="35">
        <v>808</v>
      </c>
      <c r="J450" s="11">
        <f>RANK(I450,$I$8:$I$663,0)</f>
        <v>326</v>
      </c>
      <c r="K450" s="35">
        <v>771</v>
      </c>
      <c r="L450" s="11">
        <f>RANK(K450,$K$8:$K$663,0)</f>
        <v>230</v>
      </c>
      <c r="M450" s="35">
        <v>689</v>
      </c>
      <c r="N450" s="11">
        <f>RANK(M450,$M$8:$M$663,0)</f>
        <v>605</v>
      </c>
      <c r="O450" s="33"/>
      <c r="P450" s="33"/>
      <c r="Q450" s="33"/>
      <c r="R450" s="27"/>
      <c r="S450" s="27">
        <f>(2*$AO$3)-2*(A450-1)</f>
        <v>428</v>
      </c>
      <c r="T450" s="22" t="s">
        <v>66</v>
      </c>
    </row>
    <row r="451" spans="1:20" ht="12.75">
      <c r="A451" s="27">
        <f>RANK(G451,$G$8:$G$663,0)</f>
        <v>444</v>
      </c>
      <c r="B451" s="28" t="s">
        <v>624</v>
      </c>
      <c r="C451" s="29" t="s">
        <v>23</v>
      </c>
      <c r="D451" s="29" t="s">
        <v>13</v>
      </c>
      <c r="E451" s="29" t="s">
        <v>193</v>
      </c>
      <c r="F451" s="29" t="s">
        <v>43</v>
      </c>
      <c r="G451" s="30">
        <v>2267</v>
      </c>
      <c r="H451" s="31">
        <f>G451-$G$7</f>
        <v>-707</v>
      </c>
      <c r="I451" s="32">
        <v>779</v>
      </c>
      <c r="J451" s="11">
        <f>RANK(I451,$I$8:$I$663,0)</f>
        <v>381</v>
      </c>
      <c r="K451" s="32">
        <v>642</v>
      </c>
      <c r="L451" s="11">
        <f>RANK(K451,$K$8:$K$663,0)</f>
        <v>589</v>
      </c>
      <c r="M451" s="32">
        <v>846</v>
      </c>
      <c r="N451" s="11">
        <f>RANK(M451,$M$8:$M$663,0)</f>
        <v>276</v>
      </c>
      <c r="O451" s="33"/>
      <c r="P451" s="33"/>
      <c r="Q451" s="33"/>
      <c r="R451" s="27"/>
      <c r="S451" s="27">
        <f>(2*$AO$3)-2*(A451-1)</f>
        <v>426</v>
      </c>
      <c r="T451" s="22" t="s">
        <v>44</v>
      </c>
    </row>
    <row r="452" spans="1:20" ht="12.75">
      <c r="A452" s="27">
        <f>RANK(G452,$G$8:$G$663,0)</f>
        <v>445</v>
      </c>
      <c r="B452" s="23" t="s">
        <v>625</v>
      </c>
      <c r="C452" s="22" t="s">
        <v>113</v>
      </c>
      <c r="D452" s="22" t="s">
        <v>12</v>
      </c>
      <c r="E452" s="22" t="s">
        <v>366</v>
      </c>
      <c r="F452" s="22" t="s">
        <v>43</v>
      </c>
      <c r="G452" s="34">
        <v>2265</v>
      </c>
      <c r="H452" s="31">
        <f>G452-$G$7</f>
        <v>-709</v>
      </c>
      <c r="I452" s="35">
        <v>715</v>
      </c>
      <c r="J452" s="11">
        <f>RANK(I452,$I$8:$I$663,0)</f>
        <v>491</v>
      </c>
      <c r="K452" s="35">
        <v>768</v>
      </c>
      <c r="L452" s="11">
        <f>RANK(K452,$K$8:$K$663,0)</f>
        <v>239</v>
      </c>
      <c r="M452" s="35">
        <v>782</v>
      </c>
      <c r="N452" s="11">
        <f>RANK(M452,$M$8:$M$663,0)</f>
        <v>481</v>
      </c>
      <c r="O452" s="33"/>
      <c r="P452" s="33"/>
      <c r="Q452" s="33"/>
      <c r="R452" s="27"/>
      <c r="S452" s="27">
        <f>(2*$AO$3)-2*(A452-1)</f>
        <v>424</v>
      </c>
      <c r="T452" s="22" t="s">
        <v>66</v>
      </c>
    </row>
    <row r="453" spans="1:20" ht="12.75">
      <c r="A453" s="27">
        <f>RANK(G453,$G$8:$G$663,0)</f>
        <v>446</v>
      </c>
      <c r="B453" s="23" t="s">
        <v>626</v>
      </c>
      <c r="C453" s="22" t="s">
        <v>23</v>
      </c>
      <c r="D453" s="22" t="s">
        <v>14</v>
      </c>
      <c r="E453" s="22" t="s">
        <v>366</v>
      </c>
      <c r="F453" s="22" t="s">
        <v>43</v>
      </c>
      <c r="G453" s="34">
        <v>2263</v>
      </c>
      <c r="H453" s="31">
        <f>G453-$G$7</f>
        <v>-711</v>
      </c>
      <c r="I453" s="35">
        <v>749</v>
      </c>
      <c r="J453" s="11">
        <f>RANK(I453,$I$8:$I$663,0)</f>
        <v>439</v>
      </c>
      <c r="K453" s="35">
        <v>694</v>
      </c>
      <c r="L453" s="11">
        <f>RANK(K453,$K$8:$K$663,0)</f>
        <v>473</v>
      </c>
      <c r="M453" s="35">
        <v>820</v>
      </c>
      <c r="N453" s="11">
        <f>RANK(M453,$M$8:$M$663,0)</f>
        <v>373</v>
      </c>
      <c r="O453" s="33"/>
      <c r="P453" s="33"/>
      <c r="Q453" s="33"/>
      <c r="R453" s="27"/>
      <c r="S453" s="27">
        <f>(2*$AO$3)-2*(A453-1)</f>
        <v>422</v>
      </c>
      <c r="T453" s="22" t="s">
        <v>66</v>
      </c>
    </row>
    <row r="454" spans="1:20" ht="12.75">
      <c r="A454" s="27">
        <f>RANK(G454,$G$8:$G$663,0)</f>
        <v>446</v>
      </c>
      <c r="B454" s="28" t="s">
        <v>627</v>
      </c>
      <c r="C454" s="29" t="s">
        <v>23</v>
      </c>
      <c r="D454" s="29" t="s">
        <v>11</v>
      </c>
      <c r="E454" s="29" t="s">
        <v>182</v>
      </c>
      <c r="F454" s="29" t="s">
        <v>43</v>
      </c>
      <c r="G454" s="30">
        <v>2263</v>
      </c>
      <c r="H454" s="31">
        <f>G454-$G$7</f>
        <v>-711</v>
      </c>
      <c r="I454" s="32">
        <v>843</v>
      </c>
      <c r="J454" s="11">
        <f>RANK(I454,$I$8:$I$663,0)</f>
        <v>261</v>
      </c>
      <c r="K454" s="32">
        <v>667</v>
      </c>
      <c r="L454" s="11">
        <f>RANK(K454,$K$8:$K$663,0)</f>
        <v>547</v>
      </c>
      <c r="M454" s="32">
        <v>753</v>
      </c>
      <c r="N454" s="11">
        <f>RANK(M454,$M$8:$M$663,0)</f>
        <v>531</v>
      </c>
      <c r="O454" s="33"/>
      <c r="P454" s="33"/>
      <c r="Q454" s="33"/>
      <c r="R454" s="27"/>
      <c r="S454" s="27">
        <f>(2*$AO$3)-2*(A454-1)</f>
        <v>422</v>
      </c>
      <c r="T454" s="22" t="s">
        <v>44</v>
      </c>
    </row>
    <row r="455" spans="1:20" ht="12.75">
      <c r="A455" s="27">
        <f>RANK(G455,$G$8:$G$663,0)</f>
        <v>448</v>
      </c>
      <c r="B455" s="23" t="s">
        <v>628</v>
      </c>
      <c r="C455" s="22" t="s">
        <v>113</v>
      </c>
      <c r="D455" s="22" t="s">
        <v>12</v>
      </c>
      <c r="E455" s="22" t="s">
        <v>366</v>
      </c>
      <c r="F455" s="22" t="s">
        <v>43</v>
      </c>
      <c r="G455" s="34">
        <v>2262</v>
      </c>
      <c r="H455" s="31">
        <f>G455-$G$7</f>
        <v>-712</v>
      </c>
      <c r="I455" s="35">
        <v>707</v>
      </c>
      <c r="J455" s="11">
        <f>RANK(I455,$I$8:$I$663,0)</f>
        <v>498</v>
      </c>
      <c r="K455" s="35">
        <v>770</v>
      </c>
      <c r="L455" s="11">
        <f>RANK(K455,$K$8:$K$663,0)</f>
        <v>236</v>
      </c>
      <c r="M455" s="35">
        <v>785</v>
      </c>
      <c r="N455" s="11">
        <f>RANK(M455,$M$8:$M$663,0)</f>
        <v>476</v>
      </c>
      <c r="O455" s="33"/>
      <c r="P455" s="33"/>
      <c r="Q455" s="33"/>
      <c r="R455" s="27"/>
      <c r="S455" s="27">
        <f>(2*$AO$3)-2*(A455-1)</f>
        <v>418</v>
      </c>
      <c r="T455" s="22" t="s">
        <v>66</v>
      </c>
    </row>
    <row r="456" spans="1:20" ht="12.75">
      <c r="A456" s="27">
        <f>RANK(G456,$G$8:$G$663,0)</f>
        <v>449</v>
      </c>
      <c r="B456" s="28" t="s">
        <v>629</v>
      </c>
      <c r="C456" s="29" t="s">
        <v>23</v>
      </c>
      <c r="D456" s="29" t="s">
        <v>12</v>
      </c>
      <c r="E456" s="29" t="s">
        <v>267</v>
      </c>
      <c r="F456" s="29" t="s">
        <v>43</v>
      </c>
      <c r="G456" s="30">
        <v>2261</v>
      </c>
      <c r="H456" s="31">
        <f>G456-$G$7</f>
        <v>-713</v>
      </c>
      <c r="I456" s="32">
        <v>799</v>
      </c>
      <c r="J456" s="11">
        <f>RANK(I456,$I$8:$I$663,0)</f>
        <v>350</v>
      </c>
      <c r="K456" s="32">
        <v>630</v>
      </c>
      <c r="L456" s="11">
        <f>RANK(K456,$K$8:$K$663,0)</f>
        <v>604</v>
      </c>
      <c r="M456" s="32">
        <v>832</v>
      </c>
      <c r="N456" s="11">
        <f>RANK(M456,$M$8:$M$663,0)</f>
        <v>324</v>
      </c>
      <c r="O456" s="26"/>
      <c r="P456" s="22"/>
      <c r="Q456" s="22"/>
      <c r="R456" s="22"/>
      <c r="S456" s="27">
        <f>(2*$AO$3)-2*(A456-1)</f>
        <v>416</v>
      </c>
      <c r="T456" s="22" t="s">
        <v>47</v>
      </c>
    </row>
    <row r="457" spans="1:20" ht="12.75">
      <c r="A457" s="27">
        <f>RANK(G457,$G$8:$G$663,0)</f>
        <v>450</v>
      </c>
      <c r="B457" s="23" t="s">
        <v>630</v>
      </c>
      <c r="C457" s="22" t="s">
        <v>23</v>
      </c>
      <c r="D457" s="22" t="s">
        <v>10</v>
      </c>
      <c r="E457" s="22" t="s">
        <v>631</v>
      </c>
      <c r="F457" s="22" t="s">
        <v>43</v>
      </c>
      <c r="G457" s="34">
        <v>2257</v>
      </c>
      <c r="H457" s="31">
        <f>G457-$G$7</f>
        <v>-717</v>
      </c>
      <c r="I457" s="35">
        <v>728</v>
      </c>
      <c r="J457" s="11">
        <f>RANK(I457,$I$8:$I$663,0)</f>
        <v>469</v>
      </c>
      <c r="K457" s="35">
        <v>729</v>
      </c>
      <c r="L457" s="11">
        <f>RANK(K457,$K$8:$K$663,0)</f>
        <v>352</v>
      </c>
      <c r="M457" s="35">
        <v>800</v>
      </c>
      <c r="N457" s="11">
        <f>RANK(M457,$M$8:$M$663,0)</f>
        <v>434</v>
      </c>
      <c r="O457" s="33"/>
      <c r="P457" s="33"/>
      <c r="Q457" s="33"/>
      <c r="R457" s="27"/>
      <c r="S457" s="27">
        <f>(2*$AO$3)-2*(A457-1)</f>
        <v>414</v>
      </c>
      <c r="T457" s="22" t="s">
        <v>66</v>
      </c>
    </row>
    <row r="458" spans="1:20" ht="12.75">
      <c r="A458" s="27">
        <f>RANK(G458,$G$8:$G$663,0)</f>
        <v>450</v>
      </c>
      <c r="B458" s="28" t="s">
        <v>632</v>
      </c>
      <c r="C458" s="29" t="s">
        <v>633</v>
      </c>
      <c r="D458" s="29" t="s">
        <v>13</v>
      </c>
      <c r="E458" s="29" t="s">
        <v>175</v>
      </c>
      <c r="F458" s="29" t="s">
        <v>43</v>
      </c>
      <c r="G458" s="30">
        <v>2257</v>
      </c>
      <c r="H458" s="31">
        <f>G458-$G$7</f>
        <v>-717</v>
      </c>
      <c r="I458" s="32">
        <v>738</v>
      </c>
      <c r="J458" s="11">
        <f>RANK(I458,$I$8:$I$663,0)</f>
        <v>459</v>
      </c>
      <c r="K458" s="32">
        <v>711</v>
      </c>
      <c r="L458" s="11">
        <f>RANK(K458,$K$8:$K$663,0)</f>
        <v>415</v>
      </c>
      <c r="M458" s="32">
        <v>808</v>
      </c>
      <c r="N458" s="11">
        <f>RANK(M458,$M$8:$M$663,0)</f>
        <v>415</v>
      </c>
      <c r="O458" s="33"/>
      <c r="P458" s="33"/>
      <c r="Q458" s="33"/>
      <c r="R458" s="27"/>
      <c r="S458" s="27">
        <f>(2*$AO$3)-2*(A458-1)</f>
        <v>414</v>
      </c>
      <c r="T458" s="22" t="s">
        <v>44</v>
      </c>
    </row>
    <row r="459" spans="1:20" ht="12.75">
      <c r="A459" s="27">
        <f>RANK(G459,$G$8:$G$663,0)</f>
        <v>450</v>
      </c>
      <c r="B459" s="28" t="s">
        <v>634</v>
      </c>
      <c r="C459" s="29" t="s">
        <v>61</v>
      </c>
      <c r="D459" s="29" t="s">
        <v>11</v>
      </c>
      <c r="E459" s="29" t="s">
        <v>101</v>
      </c>
      <c r="F459" s="29" t="s">
        <v>43</v>
      </c>
      <c r="G459" s="30">
        <v>2257</v>
      </c>
      <c r="H459" s="31">
        <f>G459-$G$7</f>
        <v>-717</v>
      </c>
      <c r="I459" s="32">
        <v>783</v>
      </c>
      <c r="J459" s="11">
        <f>RANK(I459,$I$8:$I$663,0)</f>
        <v>376</v>
      </c>
      <c r="K459" s="32">
        <v>714</v>
      </c>
      <c r="L459" s="11">
        <f>RANK(K459,$K$8:$K$663,0)</f>
        <v>410</v>
      </c>
      <c r="M459" s="32">
        <v>760</v>
      </c>
      <c r="N459" s="11">
        <f>RANK(M459,$M$8:$M$663,0)</f>
        <v>519</v>
      </c>
      <c r="O459" s="33"/>
      <c r="P459" s="33"/>
      <c r="Q459" s="33"/>
      <c r="R459" s="27"/>
      <c r="S459" s="27">
        <f>(2*$AO$3)-2*(A459-1)</f>
        <v>414</v>
      </c>
      <c r="T459" s="22" t="s">
        <v>73</v>
      </c>
    </row>
    <row r="460" spans="1:20" ht="12.75">
      <c r="A460" s="27">
        <f>RANK(G460,$G$8:$G$663,0)</f>
        <v>453</v>
      </c>
      <c r="B460" s="23" t="s">
        <v>635</v>
      </c>
      <c r="C460" s="22" t="s">
        <v>61</v>
      </c>
      <c r="D460" s="22" t="s">
        <v>11</v>
      </c>
      <c r="E460" s="22" t="s">
        <v>121</v>
      </c>
      <c r="F460" s="22" t="s">
        <v>43</v>
      </c>
      <c r="G460" s="34">
        <v>2255</v>
      </c>
      <c r="H460" s="31">
        <f>G460-$G$7</f>
        <v>-719</v>
      </c>
      <c r="I460" s="35">
        <v>725</v>
      </c>
      <c r="J460" s="11">
        <f>RANK(I460,$I$8:$I$663,0)</f>
        <v>473</v>
      </c>
      <c r="K460" s="35">
        <v>729</v>
      </c>
      <c r="L460" s="11">
        <f>RANK(K460,$K$8:$K$663,0)</f>
        <v>352</v>
      </c>
      <c r="M460" s="35">
        <v>801</v>
      </c>
      <c r="N460" s="11">
        <f>RANK(M460,$M$8:$M$663,0)</f>
        <v>432</v>
      </c>
      <c r="O460" s="33"/>
      <c r="P460" s="33"/>
      <c r="Q460" s="33"/>
      <c r="R460" s="27"/>
      <c r="S460" s="27">
        <f>(2*$AO$3)-2*(A460-1)</f>
        <v>408</v>
      </c>
      <c r="T460" s="22" t="s">
        <v>66</v>
      </c>
    </row>
    <row r="461" spans="1:20" ht="12.75">
      <c r="A461" s="27">
        <f>RANK(G461,$G$8:$G$663,0)</f>
        <v>454</v>
      </c>
      <c r="B461" s="28" t="s">
        <v>636</v>
      </c>
      <c r="C461" s="29" t="s">
        <v>23</v>
      </c>
      <c r="D461" s="29" t="s">
        <v>9</v>
      </c>
      <c r="E461" s="29" t="s">
        <v>637</v>
      </c>
      <c r="F461" s="29" t="s">
        <v>43</v>
      </c>
      <c r="G461" s="30">
        <v>2251</v>
      </c>
      <c r="H461" s="31">
        <f>G461-$G$7</f>
        <v>-723</v>
      </c>
      <c r="I461" s="32">
        <v>740</v>
      </c>
      <c r="J461" s="11">
        <f>RANK(I461,$I$8:$I$663,0)</f>
        <v>454</v>
      </c>
      <c r="K461" s="32">
        <v>715</v>
      </c>
      <c r="L461" s="11">
        <f>RANK(K461,$K$8:$K$663,0)</f>
        <v>402</v>
      </c>
      <c r="M461" s="32">
        <v>796</v>
      </c>
      <c r="N461" s="11">
        <f>RANK(M461,$M$8:$M$663,0)</f>
        <v>450</v>
      </c>
      <c r="O461" s="26"/>
      <c r="P461" s="22"/>
      <c r="Q461" s="22"/>
      <c r="R461" s="22"/>
      <c r="S461" s="27">
        <f>(2*$AO$3)-2*(A461-1)</f>
        <v>406</v>
      </c>
      <c r="T461" s="22" t="s">
        <v>47</v>
      </c>
    </row>
    <row r="462" spans="1:20" ht="12.75">
      <c r="A462" s="27">
        <f>RANK(G462,$G$8:$G$663,0)</f>
        <v>455</v>
      </c>
      <c r="B462" s="23" t="s">
        <v>638</v>
      </c>
      <c r="C462" s="22" t="s">
        <v>61</v>
      </c>
      <c r="D462" s="22" t="s">
        <v>9</v>
      </c>
      <c r="E462" s="22" t="s">
        <v>425</v>
      </c>
      <c r="F462" s="22" t="s">
        <v>43</v>
      </c>
      <c r="G462" s="34">
        <v>2249</v>
      </c>
      <c r="H462" s="31">
        <f>G462-$G$7</f>
        <v>-725</v>
      </c>
      <c r="I462" s="35">
        <v>693</v>
      </c>
      <c r="J462" s="11">
        <f>RANK(I462,$I$8:$I$663,0)</f>
        <v>513</v>
      </c>
      <c r="K462" s="35">
        <v>715</v>
      </c>
      <c r="L462" s="11">
        <f>RANK(K462,$K$8:$K$663,0)</f>
        <v>402</v>
      </c>
      <c r="M462" s="35">
        <v>841</v>
      </c>
      <c r="N462" s="11">
        <f>RANK(M462,$M$8:$M$663,0)</f>
        <v>291</v>
      </c>
      <c r="O462" s="33"/>
      <c r="P462" s="33"/>
      <c r="Q462" s="33"/>
      <c r="R462" s="27"/>
      <c r="S462" s="27">
        <f>(2*$AO$3)-2*(A462-1)</f>
        <v>404</v>
      </c>
      <c r="T462" s="22" t="s">
        <v>66</v>
      </c>
    </row>
    <row r="463" spans="1:20" ht="12.75">
      <c r="A463" s="27">
        <f>RANK(G463,$G$8:$G$663,0)</f>
        <v>455</v>
      </c>
      <c r="B463" s="28" t="s">
        <v>639</v>
      </c>
      <c r="C463" s="29" t="s">
        <v>61</v>
      </c>
      <c r="D463" s="29" t="s">
        <v>11</v>
      </c>
      <c r="E463" s="29" t="s">
        <v>280</v>
      </c>
      <c r="F463" s="29" t="s">
        <v>43</v>
      </c>
      <c r="G463" s="30">
        <v>2249</v>
      </c>
      <c r="H463" s="31">
        <f>G463-$G$7</f>
        <v>-725</v>
      </c>
      <c r="I463" s="32">
        <v>735</v>
      </c>
      <c r="J463" s="11">
        <f>RANK(I463,$I$8:$I$663,0)</f>
        <v>462</v>
      </c>
      <c r="K463" s="32">
        <v>723</v>
      </c>
      <c r="L463" s="11">
        <f>RANK(K463,$K$8:$K$663,0)</f>
        <v>373</v>
      </c>
      <c r="M463" s="32">
        <v>791</v>
      </c>
      <c r="N463" s="11">
        <f>RANK(M463,$M$8:$M$663,0)</f>
        <v>465</v>
      </c>
      <c r="O463" s="26"/>
      <c r="P463" s="22"/>
      <c r="Q463" s="22"/>
      <c r="R463" s="22"/>
      <c r="S463" s="27">
        <f>(2*$AO$3)-2*(A463-1)</f>
        <v>404</v>
      </c>
      <c r="T463" s="22" t="s">
        <v>47</v>
      </c>
    </row>
    <row r="464" spans="1:20" ht="12.75">
      <c r="A464" s="27">
        <f>RANK(G464,$G$8:$G$663,0)</f>
        <v>457</v>
      </c>
      <c r="B464" s="28" t="s">
        <v>640</v>
      </c>
      <c r="C464" s="29" t="s">
        <v>61</v>
      </c>
      <c r="D464" s="29" t="s">
        <v>8</v>
      </c>
      <c r="E464" s="29" t="s">
        <v>82</v>
      </c>
      <c r="F464" s="29" t="s">
        <v>43</v>
      </c>
      <c r="G464" s="30">
        <v>2248</v>
      </c>
      <c r="H464" s="31">
        <f>G464-$G$7</f>
        <v>-726</v>
      </c>
      <c r="I464" s="32">
        <v>756</v>
      </c>
      <c r="J464" s="11">
        <f>RANK(I464,$I$8:$I$663,0)</f>
        <v>424</v>
      </c>
      <c r="K464" s="32">
        <v>761</v>
      </c>
      <c r="L464" s="11">
        <f>RANK(K464,$K$8:$K$663,0)</f>
        <v>263</v>
      </c>
      <c r="M464" s="32">
        <v>731</v>
      </c>
      <c r="N464" s="11">
        <f>RANK(M464,$M$8:$M$663,0)</f>
        <v>559</v>
      </c>
      <c r="O464" s="33"/>
      <c r="P464" s="33"/>
      <c r="Q464" s="33"/>
      <c r="R464" s="27"/>
      <c r="S464" s="27">
        <f>(2*$AO$3)-2*(A464-1)</f>
        <v>400</v>
      </c>
      <c r="T464" s="22" t="s">
        <v>44</v>
      </c>
    </row>
    <row r="465" spans="1:20" ht="12.75">
      <c r="A465" s="27">
        <f>RANK(G465,$G$8:$G$663,0)</f>
        <v>458</v>
      </c>
      <c r="B465" s="28" t="s">
        <v>641</v>
      </c>
      <c r="C465" s="29" t="s">
        <v>633</v>
      </c>
      <c r="D465" s="29" t="s">
        <v>12</v>
      </c>
      <c r="E465" s="29" t="s">
        <v>642</v>
      </c>
      <c r="F465" s="29" t="s">
        <v>43</v>
      </c>
      <c r="G465" s="30">
        <v>2247</v>
      </c>
      <c r="H465" s="31">
        <f>G465-$G$7</f>
        <v>-727</v>
      </c>
      <c r="I465" s="32">
        <v>732</v>
      </c>
      <c r="J465" s="11">
        <f>RANK(I465,$I$8:$I$663,0)</f>
        <v>466</v>
      </c>
      <c r="K465" s="32">
        <v>715</v>
      </c>
      <c r="L465" s="11">
        <f>RANK(K465,$K$8:$K$663,0)</f>
        <v>402</v>
      </c>
      <c r="M465" s="32">
        <v>800</v>
      </c>
      <c r="N465" s="11">
        <f>RANK(M465,$M$8:$M$663,0)</f>
        <v>434</v>
      </c>
      <c r="O465" s="33"/>
      <c r="P465" s="33"/>
      <c r="Q465" s="33"/>
      <c r="R465" s="27"/>
      <c r="S465" s="27">
        <f>(2*$AO$3)-2*(A465-1)</f>
        <v>398</v>
      </c>
      <c r="T465" s="22" t="s">
        <v>44</v>
      </c>
    </row>
    <row r="466" spans="1:20" ht="12.75">
      <c r="A466" s="27">
        <f>RANK(G466,$G$8:$G$663,0)</f>
        <v>459</v>
      </c>
      <c r="B466" s="23" t="s">
        <v>643</v>
      </c>
      <c r="C466" s="22" t="s">
        <v>113</v>
      </c>
      <c r="D466" s="22" t="s">
        <v>11</v>
      </c>
      <c r="E466" s="22" t="s">
        <v>644</v>
      </c>
      <c r="F466" s="22" t="s">
        <v>43</v>
      </c>
      <c r="G466" s="34">
        <v>2245</v>
      </c>
      <c r="H466" s="31">
        <f>G466-$G$7</f>
        <v>-729</v>
      </c>
      <c r="I466" s="35">
        <v>772</v>
      </c>
      <c r="J466" s="11">
        <f>RANK(I466,$I$8:$I$663,0)</f>
        <v>392</v>
      </c>
      <c r="K466" s="35">
        <v>687</v>
      </c>
      <c r="L466" s="11">
        <f>RANK(K466,$K$8:$K$663,0)</f>
        <v>498</v>
      </c>
      <c r="M466" s="35">
        <v>786</v>
      </c>
      <c r="N466" s="11">
        <f>RANK(M466,$M$8:$M$663,0)</f>
        <v>474</v>
      </c>
      <c r="O466" s="33"/>
      <c r="P466" s="33"/>
      <c r="Q466" s="33"/>
      <c r="R466" s="27"/>
      <c r="S466" s="27">
        <f>(2*$AO$3)-2*(A466-1)</f>
        <v>396</v>
      </c>
      <c r="T466" s="22" t="s">
        <v>66</v>
      </c>
    </row>
    <row r="467" spans="1:20" ht="12.75">
      <c r="A467" s="27">
        <f>RANK(G467,$G$8:$G$663,0)</f>
        <v>459</v>
      </c>
      <c r="B467" s="23" t="s">
        <v>645</v>
      </c>
      <c r="C467" s="22" t="s">
        <v>23</v>
      </c>
      <c r="D467" s="22" t="s">
        <v>12</v>
      </c>
      <c r="E467" s="22" t="s">
        <v>55</v>
      </c>
      <c r="F467" s="22" t="s">
        <v>43</v>
      </c>
      <c r="G467" s="34">
        <v>2245</v>
      </c>
      <c r="H467" s="31">
        <f>G467-$G$7</f>
        <v>-729</v>
      </c>
      <c r="I467" s="35">
        <v>680</v>
      </c>
      <c r="J467" s="11">
        <f>RANK(I467,$I$8:$I$663,0)</f>
        <v>525</v>
      </c>
      <c r="K467" s="35">
        <v>813</v>
      </c>
      <c r="L467" s="11">
        <f>RANK(K467,$K$8:$K$663,0)</f>
        <v>136</v>
      </c>
      <c r="M467" s="35">
        <v>752</v>
      </c>
      <c r="N467" s="11">
        <f>RANK(M467,$M$8:$M$663,0)</f>
        <v>533</v>
      </c>
      <c r="O467" s="33"/>
      <c r="P467" s="33"/>
      <c r="Q467" s="33"/>
      <c r="R467" s="27"/>
      <c r="S467" s="27">
        <f>(2*$AO$3)-2*(A467-1)</f>
        <v>396</v>
      </c>
      <c r="T467" s="22" t="s">
        <v>66</v>
      </c>
    </row>
    <row r="468" spans="1:20" ht="12.75">
      <c r="A468" s="27">
        <f>RANK(G468,$G$8:$G$663,0)</f>
        <v>461</v>
      </c>
      <c r="B468" s="23" t="s">
        <v>646</v>
      </c>
      <c r="C468" s="22" t="s">
        <v>23</v>
      </c>
      <c r="D468" s="22" t="s">
        <v>10</v>
      </c>
      <c r="E468" s="22" t="s">
        <v>647</v>
      </c>
      <c r="F468" s="22" t="s">
        <v>43</v>
      </c>
      <c r="G468" s="34">
        <v>2244</v>
      </c>
      <c r="H468" s="31">
        <f>G468-$G$7</f>
        <v>-730</v>
      </c>
      <c r="I468" s="35">
        <v>820</v>
      </c>
      <c r="J468" s="11">
        <f>RANK(I468,$I$8:$I$663,0)</f>
        <v>304</v>
      </c>
      <c r="K468" s="35">
        <v>693</v>
      </c>
      <c r="L468" s="11">
        <f>RANK(K468,$K$8:$K$663,0)</f>
        <v>477</v>
      </c>
      <c r="M468" s="35">
        <v>731</v>
      </c>
      <c r="N468" s="11">
        <f>RANK(M468,$M$8:$M$663,0)</f>
        <v>559</v>
      </c>
      <c r="O468" s="33"/>
      <c r="P468" s="33"/>
      <c r="Q468" s="33"/>
      <c r="R468" s="27"/>
      <c r="S468" s="27">
        <f>(2*$AO$3)-2*(A468-1)</f>
        <v>392</v>
      </c>
      <c r="T468" s="22" t="s">
        <v>66</v>
      </c>
    </row>
    <row r="469" spans="1:20" ht="12.75">
      <c r="A469" s="27">
        <f>RANK(G469,$G$8:$G$663,0)</f>
        <v>462</v>
      </c>
      <c r="B469" s="23" t="s">
        <v>648</v>
      </c>
      <c r="C469" s="22" t="s">
        <v>61</v>
      </c>
      <c r="D469" s="22" t="s">
        <v>10</v>
      </c>
      <c r="E469" s="22" t="s">
        <v>55</v>
      </c>
      <c r="F469" s="22" t="s">
        <v>43</v>
      </c>
      <c r="G469" s="34">
        <v>2241</v>
      </c>
      <c r="H469" s="31">
        <f>G469-$G$7</f>
        <v>-733</v>
      </c>
      <c r="I469" s="35">
        <v>776</v>
      </c>
      <c r="J469" s="11">
        <f>RANK(I469,$I$8:$I$663,0)</f>
        <v>387</v>
      </c>
      <c r="K469" s="35">
        <v>645</v>
      </c>
      <c r="L469" s="11">
        <f>RANK(K469,$K$8:$K$663,0)</f>
        <v>582</v>
      </c>
      <c r="M469" s="35">
        <v>820</v>
      </c>
      <c r="N469" s="11">
        <f>RANK(M469,$M$8:$M$663,0)</f>
        <v>373</v>
      </c>
      <c r="O469" s="33"/>
      <c r="P469" s="33"/>
      <c r="Q469" s="33"/>
      <c r="R469" s="27"/>
      <c r="S469" s="27">
        <f>(2*$AO$3)-2*(A469-1)</f>
        <v>390</v>
      </c>
      <c r="T469" s="22" t="s">
        <v>66</v>
      </c>
    </row>
    <row r="470" spans="1:20" ht="12.75">
      <c r="A470" s="27">
        <f>RANK(G470,$G$8:$G$663,0)</f>
        <v>462</v>
      </c>
      <c r="B470" s="28" t="s">
        <v>649</v>
      </c>
      <c r="C470" s="29" t="s">
        <v>23</v>
      </c>
      <c r="D470" s="29" t="s">
        <v>13</v>
      </c>
      <c r="E470" s="29" t="s">
        <v>134</v>
      </c>
      <c r="F470" s="29" t="s">
        <v>43</v>
      </c>
      <c r="G470" s="30">
        <v>2241</v>
      </c>
      <c r="H470" s="31">
        <f>G470-$G$7</f>
        <v>-733</v>
      </c>
      <c r="I470" s="32">
        <v>688</v>
      </c>
      <c r="J470" s="11">
        <f>RANK(I470,$I$8:$I$663,0)</f>
        <v>520</v>
      </c>
      <c r="K470" s="32">
        <v>705</v>
      </c>
      <c r="L470" s="11">
        <f>RANK(K470,$K$8:$K$663,0)</f>
        <v>434</v>
      </c>
      <c r="M470" s="32">
        <v>848</v>
      </c>
      <c r="N470" s="11">
        <f>RANK(M470,$M$8:$M$663,0)</f>
        <v>261</v>
      </c>
      <c r="O470" s="33"/>
      <c r="P470" s="33"/>
      <c r="Q470" s="33"/>
      <c r="R470" s="27"/>
      <c r="S470" s="27">
        <f>(2*$AO$3)-2*(A470-1)</f>
        <v>390</v>
      </c>
      <c r="T470" s="22" t="s">
        <v>44</v>
      </c>
    </row>
    <row r="471" spans="1:20" ht="12.75">
      <c r="A471" s="27">
        <f>RANK(G471,$G$8:$G$663,0)</f>
        <v>464</v>
      </c>
      <c r="B471" s="28" t="s">
        <v>650</v>
      </c>
      <c r="C471" s="29" t="s">
        <v>113</v>
      </c>
      <c r="D471" s="29" t="s">
        <v>11</v>
      </c>
      <c r="E471" s="29" t="s">
        <v>214</v>
      </c>
      <c r="F471" s="29" t="s">
        <v>43</v>
      </c>
      <c r="G471" s="30">
        <v>2240</v>
      </c>
      <c r="H471" s="31">
        <f>G471-$G$7</f>
        <v>-734</v>
      </c>
      <c r="I471" s="32">
        <v>787</v>
      </c>
      <c r="J471" s="11">
        <f>RANK(I471,$I$8:$I$663,0)</f>
        <v>366</v>
      </c>
      <c r="K471" s="32">
        <v>681</v>
      </c>
      <c r="L471" s="11">
        <f>RANK(K471,$K$8:$K$663,0)</f>
        <v>516</v>
      </c>
      <c r="M471" s="32">
        <v>772</v>
      </c>
      <c r="N471" s="11">
        <f>RANK(M471,$M$8:$M$663,0)</f>
        <v>502</v>
      </c>
      <c r="O471" s="33"/>
      <c r="P471" s="33"/>
      <c r="Q471" s="33"/>
      <c r="R471" s="27"/>
      <c r="S471" s="27">
        <f>(2*$AO$3)-2*(A471-1)</f>
        <v>386</v>
      </c>
      <c r="T471" s="22" t="s">
        <v>73</v>
      </c>
    </row>
    <row r="472" spans="1:20" ht="12.75">
      <c r="A472" s="27">
        <f>RANK(G472,$G$8:$G$663,0)</f>
        <v>464</v>
      </c>
      <c r="B472" s="28" t="s">
        <v>651</v>
      </c>
      <c r="C472" s="29" t="s">
        <v>61</v>
      </c>
      <c r="D472" s="29" t="s">
        <v>11</v>
      </c>
      <c r="E472" s="29" t="s">
        <v>346</v>
      </c>
      <c r="F472" s="29" t="s">
        <v>43</v>
      </c>
      <c r="G472" s="30">
        <v>2240</v>
      </c>
      <c r="H472" s="31">
        <f>G472-$G$7</f>
        <v>-734</v>
      </c>
      <c r="I472" s="32">
        <v>710</v>
      </c>
      <c r="J472" s="11">
        <f>RANK(I472,$I$8:$I$663,0)</f>
        <v>496</v>
      </c>
      <c r="K472" s="32">
        <v>704</v>
      </c>
      <c r="L472" s="11">
        <f>RANK(K472,$K$8:$K$663,0)</f>
        <v>438</v>
      </c>
      <c r="M472" s="32">
        <v>826</v>
      </c>
      <c r="N472" s="11">
        <f>RANK(M472,$M$8:$M$663,0)</f>
        <v>355</v>
      </c>
      <c r="O472" s="33"/>
      <c r="P472" s="33"/>
      <c r="Q472" s="33"/>
      <c r="R472" s="27"/>
      <c r="S472" s="27">
        <f>(2*$AO$3)-2*(A472-1)</f>
        <v>386</v>
      </c>
      <c r="T472" s="22" t="s">
        <v>73</v>
      </c>
    </row>
    <row r="473" spans="1:20" ht="12.75">
      <c r="A473" s="27">
        <f>RANK(G473,$G$8:$G$663,0)</f>
        <v>464</v>
      </c>
      <c r="B473" s="28" t="s">
        <v>652</v>
      </c>
      <c r="C473" s="29" t="s">
        <v>23</v>
      </c>
      <c r="D473" s="29" t="s">
        <v>16</v>
      </c>
      <c r="E473" s="29" t="s">
        <v>578</v>
      </c>
      <c r="F473" s="29" t="s">
        <v>43</v>
      </c>
      <c r="G473" s="30">
        <v>2240</v>
      </c>
      <c r="H473" s="31">
        <f>G473-$G$7</f>
        <v>-734</v>
      </c>
      <c r="I473" s="32">
        <v>778</v>
      </c>
      <c r="J473" s="11">
        <f>RANK(I473,$I$8:$I$663,0)</f>
        <v>384</v>
      </c>
      <c r="K473" s="32">
        <v>663</v>
      </c>
      <c r="L473" s="11">
        <f>RANK(K473,$K$8:$K$663,0)</f>
        <v>550</v>
      </c>
      <c r="M473" s="32">
        <v>799</v>
      </c>
      <c r="N473" s="11">
        <f>RANK(M473,$M$8:$M$663,0)</f>
        <v>438</v>
      </c>
      <c r="O473" s="33"/>
      <c r="P473" s="33"/>
      <c r="Q473" s="33"/>
      <c r="R473" s="27"/>
      <c r="S473" s="27">
        <f>(2*$AO$3)-2*(A473-1)</f>
        <v>386</v>
      </c>
      <c r="T473" s="22" t="s">
        <v>73</v>
      </c>
    </row>
    <row r="474" spans="1:20" ht="12.75">
      <c r="A474" s="27">
        <f>RANK(G474,$G$8:$G$663,0)</f>
        <v>467</v>
      </c>
      <c r="B474" s="23" t="s">
        <v>653</v>
      </c>
      <c r="C474" s="22" t="s">
        <v>23</v>
      </c>
      <c r="D474" s="22" t="s">
        <v>10</v>
      </c>
      <c r="E474" s="22" t="s">
        <v>65</v>
      </c>
      <c r="F474" s="22" t="s">
        <v>43</v>
      </c>
      <c r="G474" s="34">
        <v>2237</v>
      </c>
      <c r="H474" s="31">
        <f>G474-$G$7</f>
        <v>-737</v>
      </c>
      <c r="I474" s="35">
        <v>785</v>
      </c>
      <c r="J474" s="11">
        <f>RANK(I474,$I$8:$I$663,0)</f>
        <v>372</v>
      </c>
      <c r="K474" s="35">
        <v>623</v>
      </c>
      <c r="L474" s="11">
        <f>RANK(K474,$K$8:$K$663,0)</f>
        <v>611</v>
      </c>
      <c r="M474" s="35">
        <v>829</v>
      </c>
      <c r="N474" s="11">
        <f>RANK(M474,$M$8:$M$663,0)</f>
        <v>337</v>
      </c>
      <c r="O474" s="33"/>
      <c r="P474" s="33"/>
      <c r="Q474" s="33"/>
      <c r="R474" s="27"/>
      <c r="S474" s="27">
        <f>(2*$AO$3)-2*(A474-1)</f>
        <v>380</v>
      </c>
      <c r="T474" s="22" t="s">
        <v>66</v>
      </c>
    </row>
    <row r="475" spans="1:20" ht="12.75">
      <c r="A475" s="27">
        <f>RANK(G475,$G$8:$G$663,0)</f>
        <v>467</v>
      </c>
      <c r="B475" s="23" t="s">
        <v>654</v>
      </c>
      <c r="C475" s="22" t="s">
        <v>61</v>
      </c>
      <c r="D475" s="22" t="s">
        <v>11</v>
      </c>
      <c r="E475" s="22" t="s">
        <v>655</v>
      </c>
      <c r="F475" s="22" t="s">
        <v>43</v>
      </c>
      <c r="G475" s="34">
        <v>2237</v>
      </c>
      <c r="H475" s="31">
        <f>G475-$G$7</f>
        <v>-737</v>
      </c>
      <c r="I475" s="35">
        <v>739</v>
      </c>
      <c r="J475" s="11">
        <f>RANK(I475,$I$8:$I$663,0)</f>
        <v>457</v>
      </c>
      <c r="K475" s="35">
        <v>659</v>
      </c>
      <c r="L475" s="11">
        <f>RANK(K475,$K$8:$K$663,0)</f>
        <v>553</v>
      </c>
      <c r="M475" s="35">
        <v>839</v>
      </c>
      <c r="N475" s="11">
        <f>RANK(M475,$M$8:$M$663,0)</f>
        <v>296</v>
      </c>
      <c r="O475" s="33"/>
      <c r="P475" s="33"/>
      <c r="Q475" s="33"/>
      <c r="R475" s="27"/>
      <c r="S475" s="27">
        <f>(2*$AO$3)-2*(A475-1)</f>
        <v>380</v>
      </c>
      <c r="T475" s="22" t="s">
        <v>66</v>
      </c>
    </row>
    <row r="476" spans="1:20" ht="12.75">
      <c r="A476" s="27">
        <f>RANK(G476,$G$8:$G$663,0)</f>
        <v>469</v>
      </c>
      <c r="B476" s="23" t="s">
        <v>656</v>
      </c>
      <c r="C476" s="22" t="s">
        <v>61</v>
      </c>
      <c r="D476" s="22" t="s">
        <v>12</v>
      </c>
      <c r="E476" s="22" t="s">
        <v>140</v>
      </c>
      <c r="F476" s="22" t="s">
        <v>43</v>
      </c>
      <c r="G476" s="34">
        <v>2231</v>
      </c>
      <c r="H476" s="31">
        <f>G476-$G$7</f>
        <v>-743</v>
      </c>
      <c r="I476" s="35">
        <v>662</v>
      </c>
      <c r="J476" s="11">
        <f>RANK(I476,$I$8:$I$663,0)</f>
        <v>553</v>
      </c>
      <c r="K476" s="35">
        <v>725</v>
      </c>
      <c r="L476" s="11">
        <f>RANK(K476,$K$8:$K$663,0)</f>
        <v>365</v>
      </c>
      <c r="M476" s="35">
        <v>844</v>
      </c>
      <c r="N476" s="11">
        <f>RANK(M476,$M$8:$M$663,0)</f>
        <v>281</v>
      </c>
      <c r="O476" s="33"/>
      <c r="P476" s="33"/>
      <c r="Q476" s="33"/>
      <c r="R476" s="27"/>
      <c r="S476" s="27">
        <f>(2*$AO$3)-2*(A476-1)</f>
        <v>376</v>
      </c>
      <c r="T476" s="22" t="s">
        <v>66</v>
      </c>
    </row>
    <row r="477" spans="1:20" ht="12.75">
      <c r="A477" s="27">
        <f>RANK(G477,$G$8:$G$663,0)</f>
        <v>470</v>
      </c>
      <c r="B477" s="28" t="s">
        <v>657</v>
      </c>
      <c r="C477" s="29" t="s">
        <v>61</v>
      </c>
      <c r="D477" s="29" t="s">
        <v>11</v>
      </c>
      <c r="E477" s="29" t="s">
        <v>142</v>
      </c>
      <c r="F477" s="29" t="s">
        <v>43</v>
      </c>
      <c r="G477" s="30">
        <v>2230</v>
      </c>
      <c r="H477" s="31">
        <f>G477-$G$7</f>
        <v>-744</v>
      </c>
      <c r="I477" s="32">
        <v>724</v>
      </c>
      <c r="J477" s="11">
        <f>RANK(I477,$I$8:$I$663,0)</f>
        <v>475</v>
      </c>
      <c r="K477" s="32">
        <v>710</v>
      </c>
      <c r="L477" s="11">
        <f>RANK(K477,$K$8:$K$663,0)</f>
        <v>420</v>
      </c>
      <c r="M477" s="32">
        <v>796</v>
      </c>
      <c r="N477" s="11">
        <f>RANK(M477,$M$8:$M$663,0)</f>
        <v>450</v>
      </c>
      <c r="O477" s="33"/>
      <c r="P477" s="33"/>
      <c r="Q477" s="33"/>
      <c r="R477" s="27"/>
      <c r="S477" s="27">
        <f>(2*$AO$3)-2*(A477-1)</f>
        <v>374</v>
      </c>
      <c r="T477" s="22" t="s">
        <v>44</v>
      </c>
    </row>
    <row r="478" spans="1:20" ht="12.75">
      <c r="A478" s="27">
        <f>RANK(G478,$G$8:$G$663,0)</f>
        <v>471</v>
      </c>
      <c r="B478" s="23" t="s">
        <v>658</v>
      </c>
      <c r="C478" s="22" t="s">
        <v>113</v>
      </c>
      <c r="D478" s="22" t="s">
        <v>10</v>
      </c>
      <c r="E478" s="22" t="s">
        <v>140</v>
      </c>
      <c r="F478" s="22" t="s">
        <v>43</v>
      </c>
      <c r="G478" s="34">
        <v>2228</v>
      </c>
      <c r="H478" s="31">
        <f>G478-$G$7</f>
        <v>-746</v>
      </c>
      <c r="I478" s="35">
        <v>728</v>
      </c>
      <c r="J478" s="11">
        <f>RANK(I478,$I$8:$I$663,0)</f>
        <v>469</v>
      </c>
      <c r="K478" s="35">
        <v>723</v>
      </c>
      <c r="L478" s="11">
        <f>RANK(K478,$K$8:$K$663,0)</f>
        <v>373</v>
      </c>
      <c r="M478" s="35">
        <v>777</v>
      </c>
      <c r="N478" s="11">
        <f>RANK(M478,$M$8:$M$663,0)</f>
        <v>491</v>
      </c>
      <c r="O478" s="33"/>
      <c r="P478" s="33"/>
      <c r="Q478" s="33"/>
      <c r="R478" s="27"/>
      <c r="S478" s="27">
        <f>(2*$AO$3)-2*(A478-1)</f>
        <v>372</v>
      </c>
      <c r="T478" s="22" t="s">
        <v>66</v>
      </c>
    </row>
    <row r="479" spans="1:20" ht="12.75">
      <c r="A479" s="27">
        <f>RANK(G479,$G$8:$G$663,0)</f>
        <v>472</v>
      </c>
      <c r="B479" s="28" t="s">
        <v>659</v>
      </c>
      <c r="C479" s="29" t="s">
        <v>61</v>
      </c>
      <c r="D479" s="29" t="s">
        <v>11</v>
      </c>
      <c r="E479" s="29" t="s">
        <v>82</v>
      </c>
      <c r="F479" s="29" t="s">
        <v>43</v>
      </c>
      <c r="G479" s="30">
        <v>2227</v>
      </c>
      <c r="H479" s="31">
        <f>G479-$G$7</f>
        <v>-747</v>
      </c>
      <c r="I479" s="32">
        <v>733</v>
      </c>
      <c r="J479" s="11">
        <f>RANK(I479,$I$8:$I$663,0)</f>
        <v>464</v>
      </c>
      <c r="K479" s="32">
        <v>757</v>
      </c>
      <c r="L479" s="11">
        <f>RANK(K479,$K$8:$K$663,0)</f>
        <v>273</v>
      </c>
      <c r="M479" s="32">
        <v>737</v>
      </c>
      <c r="N479" s="11">
        <f>RANK(M479,$M$8:$M$663,0)</f>
        <v>555</v>
      </c>
      <c r="O479" s="33"/>
      <c r="P479" s="33"/>
      <c r="Q479" s="33"/>
      <c r="R479" s="27"/>
      <c r="S479" s="27">
        <f>(2*$AO$3)-2*(A479-1)</f>
        <v>370</v>
      </c>
      <c r="T479" s="22" t="s">
        <v>44</v>
      </c>
    </row>
    <row r="480" spans="1:20" ht="12.75">
      <c r="A480" s="27">
        <f>RANK(G480,$G$8:$G$663,0)</f>
        <v>472</v>
      </c>
      <c r="B480" s="28" t="s">
        <v>660</v>
      </c>
      <c r="C480" s="29" t="s">
        <v>23</v>
      </c>
      <c r="D480" s="29" t="s">
        <v>10</v>
      </c>
      <c r="E480" s="29" t="s">
        <v>534</v>
      </c>
      <c r="F480" s="29" t="s">
        <v>43</v>
      </c>
      <c r="G480" s="30">
        <v>2227</v>
      </c>
      <c r="H480" s="31">
        <f>G480-$G$7</f>
        <v>-747</v>
      </c>
      <c r="I480" s="32">
        <v>602</v>
      </c>
      <c r="J480" s="11">
        <f>RANK(I480,$I$8:$I$663,0)</f>
        <v>611</v>
      </c>
      <c r="K480" s="32">
        <v>778</v>
      </c>
      <c r="L480" s="11">
        <f>RANK(K480,$K$8:$K$663,0)</f>
        <v>210</v>
      </c>
      <c r="M480" s="32">
        <v>847</v>
      </c>
      <c r="N480" s="11">
        <f>RANK(M480,$M$8:$M$663,0)</f>
        <v>268</v>
      </c>
      <c r="O480" s="26"/>
      <c r="P480" s="22"/>
      <c r="Q480" s="22"/>
      <c r="R480" s="22"/>
      <c r="S480" s="27">
        <f>(2*$AO$3)-2*(A480-1)</f>
        <v>370</v>
      </c>
      <c r="T480" s="22" t="s">
        <v>47</v>
      </c>
    </row>
    <row r="481" spans="1:20" ht="12.75">
      <c r="A481" s="27">
        <f>RANK(G481,$G$8:$G$663,0)</f>
        <v>474</v>
      </c>
      <c r="B481" s="28" t="s">
        <v>661</v>
      </c>
      <c r="C481" s="29" t="s">
        <v>61</v>
      </c>
      <c r="D481" s="29" t="s">
        <v>14</v>
      </c>
      <c r="E481" s="29" t="s">
        <v>123</v>
      </c>
      <c r="F481" s="29" t="s">
        <v>43</v>
      </c>
      <c r="G481" s="30">
        <v>2222</v>
      </c>
      <c r="H481" s="31">
        <f>G481-$G$7</f>
        <v>-752</v>
      </c>
      <c r="I481" s="32">
        <v>836</v>
      </c>
      <c r="J481" s="11">
        <f>RANK(I481,$I$8:$I$663,0)</f>
        <v>278</v>
      </c>
      <c r="K481" s="32">
        <v>671</v>
      </c>
      <c r="L481" s="11">
        <f>RANK(K481,$K$8:$K$663,0)</f>
        <v>540</v>
      </c>
      <c r="M481" s="32">
        <v>715</v>
      </c>
      <c r="N481" s="11">
        <f>RANK(M481,$M$8:$M$663,0)</f>
        <v>576</v>
      </c>
      <c r="O481" s="33"/>
      <c r="P481" s="33"/>
      <c r="Q481" s="33"/>
      <c r="R481" s="27"/>
      <c r="S481" s="27">
        <f>(2*$AO$3)-2*(A481-1)</f>
        <v>366</v>
      </c>
      <c r="T481" s="22" t="s">
        <v>44</v>
      </c>
    </row>
    <row r="482" spans="1:20" ht="12.75">
      <c r="A482" s="27">
        <f>RANK(G482,$G$8:$G$663,0)</f>
        <v>475</v>
      </c>
      <c r="B482" s="23" t="s">
        <v>662</v>
      </c>
      <c r="C482" s="22" t="s">
        <v>113</v>
      </c>
      <c r="D482" s="22" t="s">
        <v>12</v>
      </c>
      <c r="E482" s="22" t="s">
        <v>269</v>
      </c>
      <c r="F482" s="22" t="s">
        <v>43</v>
      </c>
      <c r="G482" s="34">
        <v>2221</v>
      </c>
      <c r="H482" s="31">
        <f>G482-$G$7</f>
        <v>-753</v>
      </c>
      <c r="I482" s="35">
        <v>755</v>
      </c>
      <c r="J482" s="11">
        <f>RANK(I482,$I$8:$I$663,0)</f>
        <v>426</v>
      </c>
      <c r="K482" s="35">
        <v>682</v>
      </c>
      <c r="L482" s="11">
        <f>RANK(K482,$K$8:$K$663,0)</f>
        <v>513</v>
      </c>
      <c r="M482" s="35">
        <v>784</v>
      </c>
      <c r="N482" s="11">
        <f>RANK(M482,$M$8:$M$663,0)</f>
        <v>478</v>
      </c>
      <c r="O482" s="33"/>
      <c r="P482" s="33"/>
      <c r="Q482" s="33"/>
      <c r="R482" s="27"/>
      <c r="S482" s="27">
        <f>(2*$AO$3)-2*(A482-1)</f>
        <v>364</v>
      </c>
      <c r="T482" s="22" t="s">
        <v>66</v>
      </c>
    </row>
    <row r="483" spans="1:20" ht="12.75">
      <c r="A483" s="27">
        <f>RANK(G483,$G$8:$G$663,0)</f>
        <v>475</v>
      </c>
      <c r="B483" s="28" t="s">
        <v>663</v>
      </c>
      <c r="C483" s="29" t="s">
        <v>61</v>
      </c>
      <c r="D483" s="29" t="s">
        <v>12</v>
      </c>
      <c r="E483" s="29" t="s">
        <v>359</v>
      </c>
      <c r="F483" s="29" t="s">
        <v>43</v>
      </c>
      <c r="G483" s="30">
        <v>2221</v>
      </c>
      <c r="H483" s="31">
        <f>G483-$G$7</f>
        <v>-753</v>
      </c>
      <c r="I483" s="32">
        <v>843</v>
      </c>
      <c r="J483" s="11">
        <f>RANK(I483,$I$8:$I$663,0)</f>
        <v>261</v>
      </c>
      <c r="K483" s="32">
        <v>619</v>
      </c>
      <c r="L483" s="11">
        <f>RANK(K483,$K$8:$K$663,0)</f>
        <v>614</v>
      </c>
      <c r="M483" s="32">
        <v>759</v>
      </c>
      <c r="N483" s="11">
        <f>RANK(M483,$M$8:$M$663,0)</f>
        <v>522</v>
      </c>
      <c r="O483" s="26"/>
      <c r="P483" s="22"/>
      <c r="Q483" s="22"/>
      <c r="R483" s="22"/>
      <c r="S483" s="27">
        <f>(2*$AO$3)-2*(A483-1)</f>
        <v>364</v>
      </c>
      <c r="T483" s="22" t="s">
        <v>47</v>
      </c>
    </row>
    <row r="484" spans="1:20" ht="12.75">
      <c r="A484" s="27">
        <f>RANK(G484,$G$8:$G$663,0)</f>
        <v>477</v>
      </c>
      <c r="B484" s="23" t="s">
        <v>664</v>
      </c>
      <c r="C484" s="22" t="s">
        <v>61</v>
      </c>
      <c r="D484" s="22" t="s">
        <v>11</v>
      </c>
      <c r="E484" s="22" t="s">
        <v>130</v>
      </c>
      <c r="F484" s="22" t="s">
        <v>43</v>
      </c>
      <c r="G484" s="34">
        <v>2220</v>
      </c>
      <c r="H484" s="31">
        <f>G484-$G$7</f>
        <v>-754</v>
      </c>
      <c r="I484" s="35">
        <v>705</v>
      </c>
      <c r="J484" s="11">
        <f>RANK(I484,$I$8:$I$663,0)</f>
        <v>502</v>
      </c>
      <c r="K484" s="35">
        <v>718</v>
      </c>
      <c r="L484" s="11">
        <f>RANK(K484,$K$8:$K$663,0)</f>
        <v>396</v>
      </c>
      <c r="M484" s="35">
        <v>797</v>
      </c>
      <c r="N484" s="11">
        <f>RANK(M484,$M$8:$M$663,0)</f>
        <v>446</v>
      </c>
      <c r="O484" s="33"/>
      <c r="P484" s="33"/>
      <c r="Q484" s="33"/>
      <c r="R484" s="27"/>
      <c r="S484" s="27">
        <f>(2*$AO$3)-2*(A484-1)</f>
        <v>360</v>
      </c>
      <c r="T484" s="22" t="s">
        <v>66</v>
      </c>
    </row>
    <row r="485" spans="1:20" ht="12.75">
      <c r="A485" s="27">
        <f>RANK(G485,$G$8:$G$663,0)</f>
        <v>477</v>
      </c>
      <c r="B485" s="28" t="s">
        <v>665</v>
      </c>
      <c r="C485" s="29" t="s">
        <v>113</v>
      </c>
      <c r="D485" s="29" t="s">
        <v>9</v>
      </c>
      <c r="E485" s="29" t="s">
        <v>182</v>
      </c>
      <c r="F485" s="29" t="s">
        <v>43</v>
      </c>
      <c r="G485" s="30">
        <v>2220</v>
      </c>
      <c r="H485" s="31">
        <f>G485-$G$7</f>
        <v>-754</v>
      </c>
      <c r="I485" s="32">
        <v>812</v>
      </c>
      <c r="J485" s="11">
        <f>RANK(I485,$I$8:$I$663,0)</f>
        <v>320</v>
      </c>
      <c r="K485" s="32">
        <v>613</v>
      </c>
      <c r="L485" s="11">
        <f>RANK(K485,$K$8:$K$663,0)</f>
        <v>621</v>
      </c>
      <c r="M485" s="32">
        <v>795</v>
      </c>
      <c r="N485" s="11">
        <f>RANK(M485,$M$8:$M$663,0)</f>
        <v>454</v>
      </c>
      <c r="O485" s="33"/>
      <c r="P485" s="33"/>
      <c r="Q485" s="33"/>
      <c r="R485" s="27"/>
      <c r="S485" s="27">
        <f>(2*$AO$3)-2*(A485-1)</f>
        <v>360</v>
      </c>
      <c r="T485" s="22" t="s">
        <v>44</v>
      </c>
    </row>
    <row r="486" spans="1:20" ht="12.75">
      <c r="A486" s="27">
        <f>RANK(G486,$G$8:$G$663,0)</f>
        <v>479</v>
      </c>
      <c r="B486" s="28" t="s">
        <v>666</v>
      </c>
      <c r="C486" s="29" t="s">
        <v>113</v>
      </c>
      <c r="D486" s="29" t="s">
        <v>9</v>
      </c>
      <c r="E486" s="29" t="s">
        <v>72</v>
      </c>
      <c r="F486" s="29" t="s">
        <v>43</v>
      </c>
      <c r="G486" s="30">
        <v>2219</v>
      </c>
      <c r="H486" s="31">
        <f>G486-$G$7</f>
        <v>-755</v>
      </c>
      <c r="I486" s="32">
        <v>674</v>
      </c>
      <c r="J486" s="11">
        <f>RANK(I486,$I$8:$I$663,0)</f>
        <v>537</v>
      </c>
      <c r="K486" s="32">
        <v>701</v>
      </c>
      <c r="L486" s="11">
        <f>RANK(K486,$K$8:$K$663,0)</f>
        <v>450</v>
      </c>
      <c r="M486" s="32">
        <v>844</v>
      </c>
      <c r="N486" s="11">
        <f>RANK(M486,$M$8:$M$663,0)</f>
        <v>281</v>
      </c>
      <c r="O486" s="33"/>
      <c r="P486" s="33"/>
      <c r="Q486" s="33"/>
      <c r="R486" s="27"/>
      <c r="S486" s="27">
        <f>(2*$AO$3)-2*(A486-1)</f>
        <v>356</v>
      </c>
      <c r="T486" s="22" t="s">
        <v>73</v>
      </c>
    </row>
    <row r="487" spans="1:20" ht="12.75">
      <c r="A487" s="27">
        <f>RANK(G487,$G$8:$G$663,0)</f>
        <v>480</v>
      </c>
      <c r="B487" s="23" t="s">
        <v>667</v>
      </c>
      <c r="C487" s="22" t="s">
        <v>23</v>
      </c>
      <c r="D487" s="22" t="s">
        <v>12</v>
      </c>
      <c r="E487" s="22" t="s">
        <v>668</v>
      </c>
      <c r="F487" s="22" t="s">
        <v>43</v>
      </c>
      <c r="G487" s="34">
        <v>2217</v>
      </c>
      <c r="H487" s="31">
        <f>G487-$G$7</f>
        <v>-757</v>
      </c>
      <c r="I487" s="35">
        <v>770</v>
      </c>
      <c r="J487" s="11">
        <f>RANK(I487,$I$8:$I$663,0)</f>
        <v>394</v>
      </c>
      <c r="K487" s="35">
        <v>656</v>
      </c>
      <c r="L487" s="11">
        <f>RANK(K487,$K$8:$K$663,0)</f>
        <v>558</v>
      </c>
      <c r="M487" s="35">
        <v>791</v>
      </c>
      <c r="N487" s="11">
        <f>RANK(M487,$M$8:$M$663,0)</f>
        <v>465</v>
      </c>
      <c r="O487" s="33"/>
      <c r="P487" s="33"/>
      <c r="Q487" s="33"/>
      <c r="R487" s="27"/>
      <c r="S487" s="27">
        <f>(2*$AO$3)-2*(A487-1)</f>
        <v>354</v>
      </c>
      <c r="T487" s="22" t="s">
        <v>66</v>
      </c>
    </row>
    <row r="488" spans="1:20" ht="12.75">
      <c r="A488" s="27">
        <f>RANK(G488,$G$8:$G$663,0)</f>
        <v>481</v>
      </c>
      <c r="B488" s="28" t="s">
        <v>669</v>
      </c>
      <c r="C488" s="29" t="s">
        <v>61</v>
      </c>
      <c r="D488" s="29" t="s">
        <v>12</v>
      </c>
      <c r="E488" s="29" t="s">
        <v>670</v>
      </c>
      <c r="F488" s="29" t="s">
        <v>43</v>
      </c>
      <c r="G488" s="30">
        <v>2214</v>
      </c>
      <c r="H488" s="31">
        <f>G488-$G$7</f>
        <v>-760</v>
      </c>
      <c r="I488" s="32">
        <v>715</v>
      </c>
      <c r="J488" s="11">
        <f>RANK(I488,$I$8:$I$663,0)</f>
        <v>491</v>
      </c>
      <c r="K488" s="32">
        <v>701</v>
      </c>
      <c r="L488" s="11">
        <f>RANK(K488,$K$8:$K$663,0)</f>
        <v>450</v>
      </c>
      <c r="M488" s="32">
        <v>798</v>
      </c>
      <c r="N488" s="11">
        <f>RANK(M488,$M$8:$M$663,0)</f>
        <v>441</v>
      </c>
      <c r="O488" s="33"/>
      <c r="P488" s="33"/>
      <c r="Q488" s="33"/>
      <c r="R488" s="27"/>
      <c r="S488" s="27">
        <f>(2*$AO$3)-2*(A488-1)</f>
        <v>352</v>
      </c>
      <c r="T488" s="22" t="s">
        <v>73</v>
      </c>
    </row>
    <row r="489" spans="1:20" ht="12.75">
      <c r="A489" s="27">
        <f>RANK(G489,$G$8:$G$663,0)</f>
        <v>482</v>
      </c>
      <c r="B489" s="28" t="s">
        <v>671</v>
      </c>
      <c r="C489" s="29" t="s">
        <v>113</v>
      </c>
      <c r="D489" s="29" t="s">
        <v>11</v>
      </c>
      <c r="E489" s="29" t="s">
        <v>280</v>
      </c>
      <c r="F489" s="29" t="s">
        <v>43</v>
      </c>
      <c r="G489" s="30">
        <v>2211</v>
      </c>
      <c r="H489" s="31">
        <f>G489-$G$7</f>
        <v>-763</v>
      </c>
      <c r="I489" s="32">
        <v>638</v>
      </c>
      <c r="J489" s="11">
        <f>RANK(I489,$I$8:$I$663,0)</f>
        <v>573</v>
      </c>
      <c r="K489" s="32">
        <v>736</v>
      </c>
      <c r="L489" s="11">
        <f>RANK(K489,$K$8:$K$663,0)</f>
        <v>337</v>
      </c>
      <c r="M489" s="32">
        <v>837</v>
      </c>
      <c r="N489" s="11">
        <f>RANK(M489,$M$8:$M$663,0)</f>
        <v>305</v>
      </c>
      <c r="O489" s="26"/>
      <c r="P489" s="22"/>
      <c r="Q489" s="22"/>
      <c r="R489" s="22"/>
      <c r="S489" s="27">
        <f>(2*$AO$3)-2*(A489-1)</f>
        <v>350</v>
      </c>
      <c r="T489" s="22" t="s">
        <v>47</v>
      </c>
    </row>
    <row r="490" spans="1:20" ht="12.75">
      <c r="A490" s="27">
        <f>RANK(G490,$G$8:$G$663,0)</f>
        <v>483</v>
      </c>
      <c r="B490" s="28" t="s">
        <v>672</v>
      </c>
      <c r="C490" s="29" t="s">
        <v>61</v>
      </c>
      <c r="D490" s="29" t="s">
        <v>11</v>
      </c>
      <c r="E490" s="29" t="s">
        <v>72</v>
      </c>
      <c r="F490" s="29" t="s">
        <v>43</v>
      </c>
      <c r="G490" s="30">
        <v>2210</v>
      </c>
      <c r="H490" s="31">
        <f>G490-$G$7</f>
        <v>-764</v>
      </c>
      <c r="I490" s="32">
        <v>811</v>
      </c>
      <c r="J490" s="11">
        <f>RANK(I490,$I$8:$I$663,0)</f>
        <v>322</v>
      </c>
      <c r="K490" s="32">
        <v>638</v>
      </c>
      <c r="L490" s="11">
        <f>RANK(K490,$K$8:$K$663,0)</f>
        <v>596</v>
      </c>
      <c r="M490" s="32">
        <v>761</v>
      </c>
      <c r="N490" s="11">
        <f>RANK(M490,$M$8:$M$663,0)</f>
        <v>516</v>
      </c>
      <c r="O490" s="33"/>
      <c r="P490" s="33"/>
      <c r="Q490" s="33"/>
      <c r="R490" s="27"/>
      <c r="S490" s="27">
        <f>(2*$AO$3)-2*(A490-1)</f>
        <v>348</v>
      </c>
      <c r="T490" s="22" t="s">
        <v>73</v>
      </c>
    </row>
    <row r="491" spans="1:20" ht="12.75">
      <c r="A491" s="27">
        <f>RANK(G491,$G$8:$G$663,0)</f>
        <v>483</v>
      </c>
      <c r="B491" s="28" t="s">
        <v>673</v>
      </c>
      <c r="C491" s="29" t="s">
        <v>61</v>
      </c>
      <c r="D491" s="29" t="s">
        <v>546</v>
      </c>
      <c r="E491" s="29" t="s">
        <v>214</v>
      </c>
      <c r="F491" s="29" t="s">
        <v>43</v>
      </c>
      <c r="G491" s="30">
        <v>2210</v>
      </c>
      <c r="H491" s="31">
        <f>G491-$G$7</f>
        <v>-764</v>
      </c>
      <c r="I491" s="32">
        <v>719</v>
      </c>
      <c r="J491" s="11">
        <f>RANK(I491,$I$8:$I$663,0)</f>
        <v>481</v>
      </c>
      <c r="K491" s="32">
        <v>699</v>
      </c>
      <c r="L491" s="11">
        <f>RANK(K491,$K$8:$K$663,0)</f>
        <v>460</v>
      </c>
      <c r="M491" s="32">
        <v>792</v>
      </c>
      <c r="N491" s="11">
        <f>RANK(M491,$M$8:$M$663,0)</f>
        <v>462</v>
      </c>
      <c r="O491" s="33"/>
      <c r="P491" s="33"/>
      <c r="Q491" s="33"/>
      <c r="R491" s="27"/>
      <c r="S491" s="27">
        <f>(2*$AO$3)-2*(A491-1)</f>
        <v>348</v>
      </c>
      <c r="T491" s="22" t="s">
        <v>73</v>
      </c>
    </row>
    <row r="492" spans="1:20" ht="12.75">
      <c r="A492" s="27">
        <f>RANK(G492,$G$8:$G$663,0)</f>
        <v>485</v>
      </c>
      <c r="B492" s="23" t="s">
        <v>674</v>
      </c>
      <c r="C492" s="22" t="s">
        <v>113</v>
      </c>
      <c r="D492" s="22" t="s">
        <v>10</v>
      </c>
      <c r="E492" s="22" t="s">
        <v>55</v>
      </c>
      <c r="F492" s="22" t="s">
        <v>43</v>
      </c>
      <c r="G492" s="34">
        <v>2209</v>
      </c>
      <c r="H492" s="31">
        <f>G492-$G$7</f>
        <v>-765</v>
      </c>
      <c r="I492" s="35">
        <v>735</v>
      </c>
      <c r="J492" s="11">
        <f>RANK(I492,$I$8:$I$663,0)</f>
        <v>462</v>
      </c>
      <c r="K492" s="35">
        <v>655</v>
      </c>
      <c r="L492" s="11">
        <f>RANK(K492,$K$8:$K$663,0)</f>
        <v>561</v>
      </c>
      <c r="M492" s="35">
        <v>819</v>
      </c>
      <c r="N492" s="11">
        <f>RANK(M492,$M$8:$M$663,0)</f>
        <v>378</v>
      </c>
      <c r="O492" s="33"/>
      <c r="P492" s="33"/>
      <c r="Q492" s="33"/>
      <c r="R492" s="27"/>
      <c r="S492" s="27">
        <f>(2*$AO$3)-2*(A492-1)</f>
        <v>344</v>
      </c>
      <c r="T492" s="22" t="s">
        <v>66</v>
      </c>
    </row>
    <row r="493" spans="1:20" ht="12.75">
      <c r="A493" s="27">
        <f>RANK(G493,$G$8:$G$663,0)</f>
        <v>486</v>
      </c>
      <c r="B493" s="28" t="s">
        <v>675</v>
      </c>
      <c r="C493" s="29" t="s">
        <v>113</v>
      </c>
      <c r="D493" s="29" t="s">
        <v>10</v>
      </c>
      <c r="E493" s="29" t="s">
        <v>72</v>
      </c>
      <c r="F493" s="29" t="s">
        <v>43</v>
      </c>
      <c r="G493" s="30">
        <v>2207</v>
      </c>
      <c r="H493" s="31">
        <f>G493-$G$7</f>
        <v>-767</v>
      </c>
      <c r="I493" s="32">
        <v>755</v>
      </c>
      <c r="J493" s="11">
        <f>RANK(I493,$I$8:$I$663,0)</f>
        <v>426</v>
      </c>
      <c r="K493" s="32">
        <v>688</v>
      </c>
      <c r="L493" s="11">
        <f>RANK(K493,$K$8:$K$663,0)</f>
        <v>495</v>
      </c>
      <c r="M493" s="32">
        <v>764</v>
      </c>
      <c r="N493" s="11">
        <f>RANK(M493,$M$8:$M$663,0)</f>
        <v>510</v>
      </c>
      <c r="O493" s="33"/>
      <c r="P493" s="33"/>
      <c r="Q493" s="33"/>
      <c r="R493" s="27"/>
      <c r="S493" s="27">
        <f>(2*$AO$3)-2*(A493-1)</f>
        <v>342</v>
      </c>
      <c r="T493" s="22" t="s">
        <v>73</v>
      </c>
    </row>
    <row r="494" spans="1:20" ht="12.75">
      <c r="A494" s="27">
        <f>RANK(G494,$G$8:$G$663,0)</f>
        <v>487</v>
      </c>
      <c r="B494" s="23" t="s">
        <v>676</v>
      </c>
      <c r="C494" s="22" t="s">
        <v>61</v>
      </c>
      <c r="D494" s="22" t="s">
        <v>11</v>
      </c>
      <c r="E494" s="22" t="s">
        <v>668</v>
      </c>
      <c r="F494" s="22" t="s">
        <v>43</v>
      </c>
      <c r="G494" s="34">
        <v>2205</v>
      </c>
      <c r="H494" s="31">
        <f>G494-$G$7</f>
        <v>-769</v>
      </c>
      <c r="I494" s="35">
        <v>710</v>
      </c>
      <c r="J494" s="11">
        <f>RANK(I494,$I$8:$I$663,0)</f>
        <v>496</v>
      </c>
      <c r="K494" s="35">
        <v>682</v>
      </c>
      <c r="L494" s="11">
        <f>RANK(K494,$K$8:$K$663,0)</f>
        <v>513</v>
      </c>
      <c r="M494" s="35">
        <v>813</v>
      </c>
      <c r="N494" s="11">
        <f>RANK(M494,$M$8:$M$663,0)</f>
        <v>401</v>
      </c>
      <c r="O494" s="33"/>
      <c r="P494" s="33"/>
      <c r="Q494" s="33"/>
      <c r="R494" s="27"/>
      <c r="S494" s="27">
        <f>(2*$AO$3)-2*(A494-1)</f>
        <v>340</v>
      </c>
      <c r="T494" s="22" t="s">
        <v>66</v>
      </c>
    </row>
    <row r="495" spans="1:20" ht="12.75">
      <c r="A495" s="27">
        <f>RANK(G495,$G$8:$G$663,0)</f>
        <v>487</v>
      </c>
      <c r="B495" s="28" t="s">
        <v>677</v>
      </c>
      <c r="C495" s="29" t="s">
        <v>113</v>
      </c>
      <c r="D495" s="29" t="s">
        <v>11</v>
      </c>
      <c r="E495" s="29" t="s">
        <v>265</v>
      </c>
      <c r="F495" s="29" t="s">
        <v>43</v>
      </c>
      <c r="G495" s="30">
        <v>2205</v>
      </c>
      <c r="H495" s="31">
        <f>G495-$G$7</f>
        <v>-769</v>
      </c>
      <c r="I495" s="32">
        <v>736</v>
      </c>
      <c r="J495" s="11">
        <f>RANK(I495,$I$8:$I$663,0)</f>
        <v>461</v>
      </c>
      <c r="K495" s="32">
        <v>640</v>
      </c>
      <c r="L495" s="11">
        <f>RANK(K495,$K$8:$K$663,0)</f>
        <v>595</v>
      </c>
      <c r="M495" s="32">
        <v>829</v>
      </c>
      <c r="N495" s="11">
        <f>RANK(M495,$M$8:$M$663,0)</f>
        <v>337</v>
      </c>
      <c r="O495" s="33"/>
      <c r="P495" s="33"/>
      <c r="Q495" s="33"/>
      <c r="R495" s="27"/>
      <c r="S495" s="27">
        <f>(2*$AO$3)-2*(A495-1)</f>
        <v>340</v>
      </c>
      <c r="T495" s="22" t="s">
        <v>73</v>
      </c>
    </row>
    <row r="496" spans="1:20" ht="12.75">
      <c r="A496" s="27">
        <f>RANK(G496,$G$8:$G$663,0)</f>
        <v>489</v>
      </c>
      <c r="B496" s="28" t="s">
        <v>678</v>
      </c>
      <c r="C496" s="29" t="s">
        <v>113</v>
      </c>
      <c r="D496" s="29" t="s">
        <v>11</v>
      </c>
      <c r="E496" s="29" t="s">
        <v>75</v>
      </c>
      <c r="F496" s="29" t="s">
        <v>43</v>
      </c>
      <c r="G496" s="30">
        <v>2201</v>
      </c>
      <c r="H496" s="31">
        <f>G496-$G$7</f>
        <v>-773</v>
      </c>
      <c r="I496" s="32">
        <v>727</v>
      </c>
      <c r="J496" s="11">
        <f>RANK(I496,$I$8:$I$663,0)</f>
        <v>471</v>
      </c>
      <c r="K496" s="32">
        <v>645</v>
      </c>
      <c r="L496" s="11">
        <f>RANK(K496,$K$8:$K$663,0)</f>
        <v>582</v>
      </c>
      <c r="M496" s="32">
        <v>829</v>
      </c>
      <c r="N496" s="11">
        <f>RANK(M496,$M$8:$M$663,0)</f>
        <v>337</v>
      </c>
      <c r="O496" s="33"/>
      <c r="P496" s="33"/>
      <c r="Q496" s="33"/>
      <c r="R496" s="27"/>
      <c r="S496" s="27">
        <f>(2*$AO$3)-2*(A496-1)</f>
        <v>336</v>
      </c>
      <c r="T496" s="22" t="s">
        <v>44</v>
      </c>
    </row>
    <row r="497" spans="1:20" ht="12.75">
      <c r="A497" s="27">
        <f>RANK(G497,$G$8:$G$663,0)</f>
        <v>490</v>
      </c>
      <c r="B497" s="23" t="s">
        <v>679</v>
      </c>
      <c r="C497" s="22" t="s">
        <v>61</v>
      </c>
      <c r="D497" s="22" t="s">
        <v>13</v>
      </c>
      <c r="E497" s="22" t="s">
        <v>425</v>
      </c>
      <c r="F497" s="22" t="s">
        <v>43</v>
      </c>
      <c r="G497" s="34">
        <v>2200</v>
      </c>
      <c r="H497" s="31">
        <f>G497-$G$7</f>
        <v>-774</v>
      </c>
      <c r="I497" s="35">
        <v>718</v>
      </c>
      <c r="J497" s="11">
        <f>RANK(I497,$I$8:$I$663,0)</f>
        <v>484</v>
      </c>
      <c r="K497" s="35">
        <v>721</v>
      </c>
      <c r="L497" s="11">
        <f>RANK(K497,$K$8:$K$663,0)</f>
        <v>382</v>
      </c>
      <c r="M497" s="35">
        <v>761</v>
      </c>
      <c r="N497" s="11">
        <f>RANK(M497,$M$8:$M$663,0)</f>
        <v>516</v>
      </c>
      <c r="O497" s="33"/>
      <c r="P497" s="33"/>
      <c r="Q497" s="33"/>
      <c r="R497" s="27"/>
      <c r="S497" s="27">
        <f>(2*$AO$3)-2*(A497-1)</f>
        <v>334</v>
      </c>
      <c r="T497" s="22" t="s">
        <v>66</v>
      </c>
    </row>
    <row r="498" spans="1:20" ht="12.75">
      <c r="A498" s="27">
        <f>RANK(G498,$G$8:$G$663,0)</f>
        <v>490</v>
      </c>
      <c r="B498" s="28" t="s">
        <v>680</v>
      </c>
      <c r="C498" s="29" t="s">
        <v>61</v>
      </c>
      <c r="D498" s="29" t="s">
        <v>11</v>
      </c>
      <c r="E498" s="29" t="s">
        <v>82</v>
      </c>
      <c r="F498" s="29" t="s">
        <v>43</v>
      </c>
      <c r="G498" s="30">
        <v>2200</v>
      </c>
      <c r="H498" s="31">
        <f>G498-$G$7</f>
        <v>-774</v>
      </c>
      <c r="I498" s="32">
        <v>666</v>
      </c>
      <c r="J498" s="11">
        <f>RANK(I498,$I$8:$I$663,0)</f>
        <v>546</v>
      </c>
      <c r="K498" s="32">
        <v>724</v>
      </c>
      <c r="L498" s="11">
        <f>RANK(K498,$K$8:$K$663,0)</f>
        <v>368</v>
      </c>
      <c r="M498" s="32">
        <v>810</v>
      </c>
      <c r="N498" s="11">
        <f>RANK(M498,$M$8:$M$663,0)</f>
        <v>410</v>
      </c>
      <c r="O498" s="33"/>
      <c r="P498" s="33"/>
      <c r="Q498" s="33"/>
      <c r="R498" s="27"/>
      <c r="S498" s="27">
        <f>(2*$AO$3)-2*(A498-1)</f>
        <v>334</v>
      </c>
      <c r="T498" s="22" t="s">
        <v>44</v>
      </c>
    </row>
    <row r="499" spans="1:20" ht="12.75">
      <c r="A499" s="27">
        <f>RANK(G499,$G$8:$G$663,0)</f>
        <v>492</v>
      </c>
      <c r="B499" s="23" t="s">
        <v>681</v>
      </c>
      <c r="C499" s="22" t="s">
        <v>113</v>
      </c>
      <c r="D499" s="22" t="s">
        <v>12</v>
      </c>
      <c r="E499" s="22" t="s">
        <v>366</v>
      </c>
      <c r="F499" s="22" t="s">
        <v>43</v>
      </c>
      <c r="G499" s="34">
        <v>2199</v>
      </c>
      <c r="H499" s="31">
        <f>G499-$G$7</f>
        <v>-775</v>
      </c>
      <c r="I499" s="35">
        <v>744</v>
      </c>
      <c r="J499" s="11">
        <f>RANK(I499,$I$8:$I$663,0)</f>
        <v>447</v>
      </c>
      <c r="K499" s="35">
        <v>732</v>
      </c>
      <c r="L499" s="11">
        <f>RANK(K499,$K$8:$K$663,0)</f>
        <v>344</v>
      </c>
      <c r="M499" s="35">
        <v>723</v>
      </c>
      <c r="N499" s="11">
        <f>RANK(M499,$M$8:$M$663,0)</f>
        <v>567</v>
      </c>
      <c r="O499" s="33"/>
      <c r="P499" s="33"/>
      <c r="Q499" s="33"/>
      <c r="R499" s="27"/>
      <c r="S499" s="27">
        <f>(2*$AO$3)-2*(A499-1)</f>
        <v>330</v>
      </c>
      <c r="T499" s="22" t="s">
        <v>66</v>
      </c>
    </row>
    <row r="500" spans="1:20" ht="12.75">
      <c r="A500" s="27">
        <f>RANK(G500,$G$8:$G$663,0)</f>
        <v>493</v>
      </c>
      <c r="B500" s="28" t="s">
        <v>682</v>
      </c>
      <c r="C500" s="29" t="s">
        <v>23</v>
      </c>
      <c r="D500" s="29" t="s">
        <v>11</v>
      </c>
      <c r="E500" s="29" t="s">
        <v>182</v>
      </c>
      <c r="F500" s="29" t="s">
        <v>43</v>
      </c>
      <c r="G500" s="30">
        <v>2198</v>
      </c>
      <c r="H500" s="31">
        <f>G500-$G$7</f>
        <v>-776</v>
      </c>
      <c r="I500" s="32">
        <v>677</v>
      </c>
      <c r="J500" s="11">
        <f>RANK(I500,$I$8:$I$663,0)</f>
        <v>530</v>
      </c>
      <c r="K500" s="32">
        <v>729</v>
      </c>
      <c r="L500" s="11">
        <f>RANK(K500,$K$8:$K$663,0)</f>
        <v>352</v>
      </c>
      <c r="M500" s="32">
        <v>792</v>
      </c>
      <c r="N500" s="11">
        <f>RANK(M500,$M$8:$M$663,0)</f>
        <v>462</v>
      </c>
      <c r="O500" s="33"/>
      <c r="P500" s="33"/>
      <c r="Q500" s="33"/>
      <c r="R500" s="27"/>
      <c r="S500" s="27">
        <f>(2*$AO$3)-2*(A500-1)</f>
        <v>328</v>
      </c>
      <c r="T500" s="22" t="s">
        <v>44</v>
      </c>
    </row>
    <row r="501" spans="1:20" ht="12.75">
      <c r="A501" s="27">
        <f>RANK(G501,$G$8:$G$663,0)</f>
        <v>493</v>
      </c>
      <c r="B501" s="28" t="s">
        <v>683</v>
      </c>
      <c r="C501" s="29" t="s">
        <v>113</v>
      </c>
      <c r="D501" s="29" t="s">
        <v>12</v>
      </c>
      <c r="E501" s="29" t="s">
        <v>684</v>
      </c>
      <c r="F501" s="29" t="s">
        <v>43</v>
      </c>
      <c r="G501" s="30">
        <v>2198</v>
      </c>
      <c r="H501" s="31">
        <f>G501-$G$7</f>
        <v>-776</v>
      </c>
      <c r="I501" s="32">
        <v>679</v>
      </c>
      <c r="J501" s="11">
        <f>RANK(I501,$I$8:$I$663,0)</f>
        <v>526</v>
      </c>
      <c r="K501" s="32">
        <v>713</v>
      </c>
      <c r="L501" s="11">
        <f>RANK(K501,$K$8:$K$663,0)</f>
        <v>412</v>
      </c>
      <c r="M501" s="32">
        <v>806</v>
      </c>
      <c r="N501" s="11">
        <f>RANK(M501,$M$8:$M$663,0)</f>
        <v>421</v>
      </c>
      <c r="O501" s="33"/>
      <c r="P501" s="33"/>
      <c r="Q501" s="33"/>
      <c r="R501" s="27"/>
      <c r="S501" s="27">
        <f>(2*$AO$3)-2*(A501-1)</f>
        <v>328</v>
      </c>
      <c r="T501" s="22" t="s">
        <v>73</v>
      </c>
    </row>
    <row r="502" spans="1:20" ht="12.75">
      <c r="A502" s="27">
        <f>RANK(G502,$G$8:$G$663,0)</f>
        <v>495</v>
      </c>
      <c r="B502" s="28" t="s">
        <v>685</v>
      </c>
      <c r="C502" s="29" t="s">
        <v>113</v>
      </c>
      <c r="D502" s="29" t="s">
        <v>11</v>
      </c>
      <c r="E502" s="29" t="s">
        <v>346</v>
      </c>
      <c r="F502" s="29" t="s">
        <v>43</v>
      </c>
      <c r="G502" s="30">
        <v>2196</v>
      </c>
      <c r="H502" s="31">
        <f>G502-$G$7</f>
        <v>-778</v>
      </c>
      <c r="I502" s="32">
        <v>654</v>
      </c>
      <c r="J502" s="11">
        <f>RANK(I502,$I$8:$I$663,0)</f>
        <v>559</v>
      </c>
      <c r="K502" s="32">
        <v>753</v>
      </c>
      <c r="L502" s="11">
        <f>RANK(K502,$K$8:$K$663,0)</f>
        <v>288</v>
      </c>
      <c r="M502" s="32">
        <v>789</v>
      </c>
      <c r="N502" s="11">
        <f>RANK(M502,$M$8:$M$663,0)</f>
        <v>468</v>
      </c>
      <c r="O502" s="33"/>
      <c r="P502" s="33"/>
      <c r="Q502" s="33"/>
      <c r="R502" s="27"/>
      <c r="S502" s="27">
        <f>(2*$AO$3)-2*(A502-1)</f>
        <v>324</v>
      </c>
      <c r="T502" s="22" t="s">
        <v>73</v>
      </c>
    </row>
    <row r="503" spans="1:20" ht="12.75">
      <c r="A503" s="27">
        <f>RANK(G503,$G$8:$G$663,0)</f>
        <v>496</v>
      </c>
      <c r="B503" s="28" t="s">
        <v>686</v>
      </c>
      <c r="C503" s="29" t="s">
        <v>113</v>
      </c>
      <c r="D503" s="29" t="s">
        <v>11</v>
      </c>
      <c r="E503" s="29" t="s">
        <v>75</v>
      </c>
      <c r="F503" s="29" t="s">
        <v>43</v>
      </c>
      <c r="G503" s="30">
        <v>2195</v>
      </c>
      <c r="H503" s="31">
        <f>G503-$G$7</f>
        <v>-779</v>
      </c>
      <c r="I503" s="32">
        <v>663</v>
      </c>
      <c r="J503" s="11">
        <f>RANK(I503,$I$8:$I$663,0)</f>
        <v>550</v>
      </c>
      <c r="K503" s="32">
        <v>732</v>
      </c>
      <c r="L503" s="11">
        <f>RANK(K503,$K$8:$K$663,0)</f>
        <v>344</v>
      </c>
      <c r="M503" s="32">
        <v>800</v>
      </c>
      <c r="N503" s="11">
        <f>RANK(M503,$M$8:$M$663,0)</f>
        <v>434</v>
      </c>
      <c r="O503" s="33"/>
      <c r="P503" s="33"/>
      <c r="Q503" s="33"/>
      <c r="R503" s="27"/>
      <c r="S503" s="27">
        <f>(2*$AO$3)-2*(A503-1)</f>
        <v>322</v>
      </c>
      <c r="T503" s="22" t="s">
        <v>44</v>
      </c>
    </row>
    <row r="504" spans="1:20" ht="12.75">
      <c r="A504" s="27">
        <f>RANK(G504,$G$8:$G$663,0)</f>
        <v>497</v>
      </c>
      <c r="B504" s="28" t="s">
        <v>687</v>
      </c>
      <c r="C504" s="29" t="s">
        <v>23</v>
      </c>
      <c r="D504" s="29" t="s">
        <v>11</v>
      </c>
      <c r="E504" s="29" t="s">
        <v>75</v>
      </c>
      <c r="F504" s="29" t="s">
        <v>43</v>
      </c>
      <c r="G504" s="30">
        <v>2194</v>
      </c>
      <c r="H504" s="31">
        <f>G504-$G$7</f>
        <v>-780</v>
      </c>
      <c r="I504" s="32">
        <v>756</v>
      </c>
      <c r="J504" s="11">
        <f>RANK(I504,$I$8:$I$663,0)</f>
        <v>424</v>
      </c>
      <c r="K504" s="32">
        <v>685</v>
      </c>
      <c r="L504" s="11">
        <f>RANK(K504,$K$8:$K$663,0)</f>
        <v>503</v>
      </c>
      <c r="M504" s="32">
        <v>753</v>
      </c>
      <c r="N504" s="11">
        <f>RANK(M504,$M$8:$M$663,0)</f>
        <v>531</v>
      </c>
      <c r="O504" s="33"/>
      <c r="P504" s="33"/>
      <c r="Q504" s="33"/>
      <c r="R504" s="27"/>
      <c r="S504" s="27">
        <f>(2*$AO$3)-2*(A504-1)</f>
        <v>320</v>
      </c>
      <c r="T504" s="22" t="s">
        <v>44</v>
      </c>
    </row>
    <row r="505" spans="1:20" ht="12.75">
      <c r="A505" s="27">
        <f>RANK(G505,$G$8:$G$663,0)</f>
        <v>497</v>
      </c>
      <c r="B505" s="28" t="s">
        <v>688</v>
      </c>
      <c r="C505" s="29" t="s">
        <v>113</v>
      </c>
      <c r="D505" s="29" t="s">
        <v>11</v>
      </c>
      <c r="E505" s="29" t="s">
        <v>448</v>
      </c>
      <c r="F505" s="29" t="s">
        <v>43</v>
      </c>
      <c r="G505" s="30">
        <v>2194</v>
      </c>
      <c r="H505" s="31">
        <f>G505-$G$7</f>
        <v>-780</v>
      </c>
      <c r="I505" s="32">
        <v>637</v>
      </c>
      <c r="J505" s="11">
        <f>RANK(I505,$I$8:$I$663,0)</f>
        <v>574</v>
      </c>
      <c r="K505" s="32">
        <v>727</v>
      </c>
      <c r="L505" s="11">
        <f>RANK(K505,$K$8:$K$663,0)</f>
        <v>362</v>
      </c>
      <c r="M505" s="32">
        <v>830</v>
      </c>
      <c r="N505" s="11">
        <f>RANK(M505,$M$8:$M$663,0)</f>
        <v>333</v>
      </c>
      <c r="O505" s="33"/>
      <c r="P505" s="33"/>
      <c r="Q505" s="33"/>
      <c r="R505" s="27"/>
      <c r="S505" s="27">
        <f>(2*$AO$3)-2*(A505-1)</f>
        <v>320</v>
      </c>
      <c r="T505" s="22" t="s">
        <v>73</v>
      </c>
    </row>
    <row r="506" spans="1:20" ht="12.75">
      <c r="A506" s="27">
        <f>RANK(G506,$G$8:$G$663,0)</f>
        <v>497</v>
      </c>
      <c r="B506" s="28" t="s">
        <v>689</v>
      </c>
      <c r="C506" s="29" t="s">
        <v>61</v>
      </c>
      <c r="D506" s="29" t="s">
        <v>15</v>
      </c>
      <c r="E506" s="29" t="s">
        <v>49</v>
      </c>
      <c r="F506" s="29" t="s">
        <v>43</v>
      </c>
      <c r="G506" s="30">
        <v>2194</v>
      </c>
      <c r="H506" s="31">
        <f>G506-$G$7</f>
        <v>-780</v>
      </c>
      <c r="I506" s="32">
        <v>636</v>
      </c>
      <c r="J506" s="11">
        <f>RANK(I506,$I$8:$I$663,0)</f>
        <v>580</v>
      </c>
      <c r="K506" s="32">
        <v>775</v>
      </c>
      <c r="L506" s="11">
        <f>RANK(K506,$K$8:$K$663,0)</f>
        <v>217</v>
      </c>
      <c r="M506" s="32">
        <v>783</v>
      </c>
      <c r="N506" s="11">
        <f>RANK(M506,$M$8:$M$663,0)</f>
        <v>479</v>
      </c>
      <c r="O506" s="26"/>
      <c r="P506" s="22"/>
      <c r="Q506" s="22"/>
      <c r="R506" s="22"/>
      <c r="S506" s="27">
        <f>(2*$AO$3)-2*(A506-1)</f>
        <v>320</v>
      </c>
      <c r="T506" s="22" t="s">
        <v>47</v>
      </c>
    </row>
    <row r="507" spans="1:20" ht="12.75">
      <c r="A507" s="27">
        <f>RANK(G507,$G$8:$G$663,0)</f>
        <v>500</v>
      </c>
      <c r="B507" s="28" t="s">
        <v>690</v>
      </c>
      <c r="C507" s="29" t="s">
        <v>23</v>
      </c>
      <c r="D507" s="29" t="s">
        <v>14</v>
      </c>
      <c r="E507" s="29" t="s">
        <v>62</v>
      </c>
      <c r="F507" s="29" t="s">
        <v>43</v>
      </c>
      <c r="G507" s="30">
        <v>2192</v>
      </c>
      <c r="H507" s="31">
        <f>G507-$G$7</f>
        <v>-782</v>
      </c>
      <c r="I507" s="32">
        <v>689</v>
      </c>
      <c r="J507" s="11">
        <f>RANK(I507,$I$8:$I$663,0)</f>
        <v>519</v>
      </c>
      <c r="K507" s="32">
        <v>710</v>
      </c>
      <c r="L507" s="11">
        <f>RANK(K507,$K$8:$K$663,0)</f>
        <v>420</v>
      </c>
      <c r="M507" s="32">
        <v>793</v>
      </c>
      <c r="N507" s="11">
        <f>RANK(M507,$M$8:$M$663,0)</f>
        <v>458</v>
      </c>
      <c r="O507" s="26"/>
      <c r="P507" s="22"/>
      <c r="Q507" s="22"/>
      <c r="R507" s="22"/>
      <c r="S507" s="27">
        <f>(2*$AO$3)-2*(A507-1)</f>
        <v>314</v>
      </c>
      <c r="T507" s="22" t="s">
        <v>47</v>
      </c>
    </row>
    <row r="508" spans="1:20" ht="12.75">
      <c r="A508" s="27">
        <f>RANK(G508,$G$8:$G$663,0)</f>
        <v>501</v>
      </c>
      <c r="B508" s="28" t="s">
        <v>691</v>
      </c>
      <c r="C508" s="29" t="s">
        <v>113</v>
      </c>
      <c r="D508" s="29" t="s">
        <v>10</v>
      </c>
      <c r="E508" s="29" t="s">
        <v>198</v>
      </c>
      <c r="F508" s="29" t="s">
        <v>43</v>
      </c>
      <c r="G508" s="30">
        <v>2189</v>
      </c>
      <c r="H508" s="31">
        <f>G508-$G$7</f>
        <v>-785</v>
      </c>
      <c r="I508" s="32">
        <v>691</v>
      </c>
      <c r="J508" s="11">
        <f>RANK(I508,$I$8:$I$663,0)</f>
        <v>515</v>
      </c>
      <c r="K508" s="32">
        <v>677</v>
      </c>
      <c r="L508" s="11">
        <f>RANK(K508,$K$8:$K$663,0)</f>
        <v>527</v>
      </c>
      <c r="M508" s="32">
        <v>821</v>
      </c>
      <c r="N508" s="11">
        <f>RANK(M508,$M$8:$M$663,0)</f>
        <v>368</v>
      </c>
      <c r="O508" s="26"/>
      <c r="P508" s="22"/>
      <c r="Q508" s="22"/>
      <c r="R508" s="22"/>
      <c r="S508" s="27">
        <f>(2*$AO$3)-2*(A508-1)</f>
        <v>312</v>
      </c>
      <c r="T508" s="22" t="s">
        <v>47</v>
      </c>
    </row>
    <row r="509" spans="1:20" ht="12.75">
      <c r="A509" s="27">
        <f>RANK(G509,$G$8:$G$663,0)</f>
        <v>502</v>
      </c>
      <c r="B509" s="28" t="s">
        <v>692</v>
      </c>
      <c r="C509" s="29" t="s">
        <v>61</v>
      </c>
      <c r="D509" s="29" t="s">
        <v>12</v>
      </c>
      <c r="E509" s="29" t="s">
        <v>59</v>
      </c>
      <c r="F509" s="29" t="s">
        <v>43</v>
      </c>
      <c r="G509" s="30">
        <v>2180</v>
      </c>
      <c r="H509" s="31">
        <f>G509-$G$7</f>
        <v>-794</v>
      </c>
      <c r="I509" s="32">
        <v>761</v>
      </c>
      <c r="J509" s="11">
        <f>RANK(I509,$I$8:$I$663,0)</f>
        <v>416</v>
      </c>
      <c r="K509" s="32">
        <v>691</v>
      </c>
      <c r="L509" s="11">
        <f>RANK(K509,$K$8:$K$663,0)</f>
        <v>478</v>
      </c>
      <c r="M509" s="32">
        <v>728</v>
      </c>
      <c r="N509" s="11">
        <f>RANK(M509,$M$8:$M$663,0)</f>
        <v>565</v>
      </c>
      <c r="O509" s="26"/>
      <c r="P509" s="22"/>
      <c r="Q509" s="22"/>
      <c r="R509" s="22"/>
      <c r="S509" s="27">
        <f>(2*$AO$3)-2*(A509-1)</f>
        <v>310</v>
      </c>
      <c r="T509" s="22" t="s">
        <v>47</v>
      </c>
    </row>
    <row r="510" spans="1:20" ht="12.75">
      <c r="A510" s="27">
        <f>RANK(G510,$G$8:$G$663,0)</f>
        <v>503</v>
      </c>
      <c r="B510" s="28" t="s">
        <v>693</v>
      </c>
      <c r="C510" s="29" t="s">
        <v>61</v>
      </c>
      <c r="D510" s="29" t="s">
        <v>9</v>
      </c>
      <c r="E510" s="29" t="s">
        <v>670</v>
      </c>
      <c r="F510" s="29" t="s">
        <v>43</v>
      </c>
      <c r="G510" s="30">
        <v>2177</v>
      </c>
      <c r="H510" s="31">
        <f>G510-$G$7</f>
        <v>-797</v>
      </c>
      <c r="I510" s="32">
        <v>679</v>
      </c>
      <c r="J510" s="11">
        <f>RANK(I510,$I$8:$I$663,0)</f>
        <v>526</v>
      </c>
      <c r="K510" s="32">
        <v>690</v>
      </c>
      <c r="L510" s="11">
        <f>RANK(K510,$K$8:$K$663,0)</f>
        <v>484</v>
      </c>
      <c r="M510" s="32">
        <v>808</v>
      </c>
      <c r="N510" s="11">
        <f>RANK(M510,$M$8:$M$663,0)</f>
        <v>415</v>
      </c>
      <c r="O510" s="33"/>
      <c r="P510" s="33"/>
      <c r="Q510" s="33"/>
      <c r="R510" s="27"/>
      <c r="S510" s="27">
        <f>(2*$AO$3)-2*(A510-1)</f>
        <v>308</v>
      </c>
      <c r="T510" s="22" t="s">
        <v>73</v>
      </c>
    </row>
    <row r="511" spans="1:20" ht="12.75">
      <c r="A511" s="27">
        <f>RANK(G511,$G$8:$G$663,0)</f>
        <v>503</v>
      </c>
      <c r="B511" s="28" t="s">
        <v>694</v>
      </c>
      <c r="C511" s="29" t="s">
        <v>113</v>
      </c>
      <c r="D511" s="29" t="s">
        <v>11</v>
      </c>
      <c r="E511" s="29" t="s">
        <v>72</v>
      </c>
      <c r="F511" s="29" t="s">
        <v>43</v>
      </c>
      <c r="G511" s="30">
        <v>2177</v>
      </c>
      <c r="H511" s="31">
        <f>G511-$G$7</f>
        <v>-797</v>
      </c>
      <c r="I511" s="32">
        <v>739</v>
      </c>
      <c r="J511" s="11">
        <f>RANK(I511,$I$8:$I$663,0)</f>
        <v>457</v>
      </c>
      <c r="K511" s="32">
        <v>641</v>
      </c>
      <c r="L511" s="11">
        <f>RANK(K511,$K$8:$K$663,0)</f>
        <v>593</v>
      </c>
      <c r="M511" s="32">
        <v>797</v>
      </c>
      <c r="N511" s="11">
        <f>RANK(M511,$M$8:$M$663,0)</f>
        <v>446</v>
      </c>
      <c r="O511" s="33"/>
      <c r="P511" s="33"/>
      <c r="Q511" s="33"/>
      <c r="R511" s="27"/>
      <c r="S511" s="27">
        <f>(2*$AO$3)-2*(A511-1)</f>
        <v>308</v>
      </c>
      <c r="T511" s="22" t="s">
        <v>73</v>
      </c>
    </row>
    <row r="512" spans="1:20" ht="12.75">
      <c r="A512" s="27">
        <f>RANK(G512,$G$8:$G$663,0)</f>
        <v>503</v>
      </c>
      <c r="B512" s="28" t="s">
        <v>695</v>
      </c>
      <c r="C512" s="29" t="s">
        <v>113</v>
      </c>
      <c r="D512" s="29" t="s">
        <v>12</v>
      </c>
      <c r="E512" s="29" t="s">
        <v>458</v>
      </c>
      <c r="F512" s="29" t="s">
        <v>43</v>
      </c>
      <c r="G512" s="30">
        <v>2177</v>
      </c>
      <c r="H512" s="31">
        <f>G512-$G$7</f>
        <v>-797</v>
      </c>
      <c r="I512" s="32">
        <v>764</v>
      </c>
      <c r="J512" s="11">
        <f>RANK(I512,$I$8:$I$663,0)</f>
        <v>408</v>
      </c>
      <c r="K512" s="32">
        <v>709</v>
      </c>
      <c r="L512" s="11">
        <f>RANK(K512,$K$8:$K$663,0)</f>
        <v>426</v>
      </c>
      <c r="M512" s="32">
        <v>704</v>
      </c>
      <c r="N512" s="11">
        <f>RANK(M512,$M$8:$M$663,0)</f>
        <v>586</v>
      </c>
      <c r="O512" s="26"/>
      <c r="P512" s="22"/>
      <c r="Q512" s="22"/>
      <c r="R512" s="22"/>
      <c r="S512" s="27">
        <f>(2*$AO$3)-2*(A512-1)</f>
        <v>308</v>
      </c>
      <c r="T512" s="22" t="s">
        <v>47</v>
      </c>
    </row>
    <row r="513" spans="1:20" ht="12.75">
      <c r="A513" s="27">
        <f>RANK(G513,$G$8:$G$663,0)</f>
        <v>506</v>
      </c>
      <c r="B513" s="23" t="s">
        <v>696</v>
      </c>
      <c r="C513" s="22" t="s">
        <v>113</v>
      </c>
      <c r="D513" s="22" t="s">
        <v>11</v>
      </c>
      <c r="E513" s="22" t="s">
        <v>223</v>
      </c>
      <c r="F513" s="22" t="s">
        <v>43</v>
      </c>
      <c r="G513" s="34">
        <v>2176</v>
      </c>
      <c r="H513" s="31">
        <f>G513-$G$7</f>
        <v>-798</v>
      </c>
      <c r="I513" s="35">
        <v>633</v>
      </c>
      <c r="J513" s="11">
        <f>RANK(I513,$I$8:$I$663,0)</f>
        <v>586</v>
      </c>
      <c r="K513" s="35">
        <v>779</v>
      </c>
      <c r="L513" s="11">
        <f>RANK(K513,$K$8:$K$663,0)</f>
        <v>206</v>
      </c>
      <c r="M513" s="35">
        <v>764</v>
      </c>
      <c r="N513" s="11">
        <f>RANK(M513,$M$8:$M$663,0)</f>
        <v>510</v>
      </c>
      <c r="O513" s="33"/>
      <c r="P513" s="33"/>
      <c r="Q513" s="33"/>
      <c r="R513" s="27"/>
      <c r="S513" s="27">
        <f>(2*$AO$3)-2*(A513-1)</f>
        <v>302</v>
      </c>
      <c r="T513" s="22" t="s">
        <v>66</v>
      </c>
    </row>
    <row r="514" spans="1:20" ht="12.75">
      <c r="A514" s="27">
        <f>RANK(G514,$G$8:$G$663,0)</f>
        <v>506</v>
      </c>
      <c r="B514" s="28" t="s">
        <v>697</v>
      </c>
      <c r="C514" s="29" t="s">
        <v>61</v>
      </c>
      <c r="D514" s="29" t="s">
        <v>11</v>
      </c>
      <c r="E514" s="29" t="s">
        <v>59</v>
      </c>
      <c r="F514" s="29" t="s">
        <v>43</v>
      </c>
      <c r="G514" s="30">
        <v>2176</v>
      </c>
      <c r="H514" s="31">
        <f>G514-$G$7</f>
        <v>-798</v>
      </c>
      <c r="I514" s="32">
        <v>780</v>
      </c>
      <c r="J514" s="11">
        <f>RANK(I514,$I$8:$I$663,0)</f>
        <v>378</v>
      </c>
      <c r="K514" s="32">
        <v>648</v>
      </c>
      <c r="L514" s="11">
        <f>RANK(K514,$K$8:$K$663,0)</f>
        <v>574</v>
      </c>
      <c r="M514" s="32">
        <v>748</v>
      </c>
      <c r="N514" s="11">
        <f>RANK(M514,$M$8:$M$663,0)</f>
        <v>540</v>
      </c>
      <c r="O514" s="26"/>
      <c r="P514" s="22"/>
      <c r="Q514" s="22"/>
      <c r="R514" s="22"/>
      <c r="S514" s="27">
        <f>(2*$AO$3)-2*(A514-1)</f>
        <v>302</v>
      </c>
      <c r="T514" s="22" t="s">
        <v>47</v>
      </c>
    </row>
    <row r="515" spans="1:20" ht="12.75">
      <c r="A515" s="27">
        <f>RANK(G515,$G$8:$G$663,0)</f>
        <v>506</v>
      </c>
      <c r="B515" s="28" t="s">
        <v>698</v>
      </c>
      <c r="C515" s="29" t="s">
        <v>113</v>
      </c>
      <c r="D515" s="29" t="s">
        <v>11</v>
      </c>
      <c r="E515" s="29" t="s">
        <v>59</v>
      </c>
      <c r="F515" s="29" t="s">
        <v>43</v>
      </c>
      <c r="G515" s="30">
        <v>2176</v>
      </c>
      <c r="H515" s="31">
        <f>G515-$G$7</f>
        <v>-798</v>
      </c>
      <c r="I515" s="32">
        <v>631</v>
      </c>
      <c r="J515" s="11">
        <f>RANK(I515,$I$8:$I$663,0)</f>
        <v>589</v>
      </c>
      <c r="K515" s="32">
        <v>742</v>
      </c>
      <c r="L515" s="11">
        <f>RANK(K515,$K$8:$K$663,0)</f>
        <v>320</v>
      </c>
      <c r="M515" s="32">
        <v>803</v>
      </c>
      <c r="N515" s="11">
        <f>RANK(M515,$M$8:$M$663,0)</f>
        <v>428</v>
      </c>
      <c r="O515" s="26"/>
      <c r="P515" s="22"/>
      <c r="Q515" s="22"/>
      <c r="R515" s="22"/>
      <c r="S515" s="27">
        <f>(2*$AO$3)-2*(A515-1)</f>
        <v>302</v>
      </c>
      <c r="T515" s="22" t="s">
        <v>47</v>
      </c>
    </row>
    <row r="516" spans="1:20" ht="12.75">
      <c r="A516" s="27">
        <f>RANK(G516,$G$8:$G$663,0)</f>
        <v>509</v>
      </c>
      <c r="B516" s="28" t="s">
        <v>699</v>
      </c>
      <c r="C516" s="29" t="s">
        <v>61</v>
      </c>
      <c r="D516" s="29" t="s">
        <v>10</v>
      </c>
      <c r="E516" s="29" t="s">
        <v>159</v>
      </c>
      <c r="F516" s="29" t="s">
        <v>43</v>
      </c>
      <c r="G516" s="30">
        <v>2173</v>
      </c>
      <c r="H516" s="31">
        <f>G516-$G$7</f>
        <v>-801</v>
      </c>
      <c r="I516" s="32">
        <v>673</v>
      </c>
      <c r="J516" s="11">
        <f>RANK(I516,$I$8:$I$663,0)</f>
        <v>538</v>
      </c>
      <c r="K516" s="32">
        <v>715</v>
      </c>
      <c r="L516" s="11">
        <f>RANK(K516,$K$8:$K$663,0)</f>
        <v>402</v>
      </c>
      <c r="M516" s="32">
        <v>785</v>
      </c>
      <c r="N516" s="11">
        <f>RANK(M516,$M$8:$M$663,0)</f>
        <v>476</v>
      </c>
      <c r="O516" s="33"/>
      <c r="P516" s="33"/>
      <c r="Q516" s="33"/>
      <c r="R516" s="27"/>
      <c r="S516" s="27">
        <f>(2*$AO$3)-2*(A516-1)</f>
        <v>296</v>
      </c>
      <c r="T516" s="22" t="s">
        <v>44</v>
      </c>
    </row>
    <row r="517" spans="1:20" ht="12.75">
      <c r="A517" s="27">
        <f>RANK(G517,$G$8:$G$663,0)</f>
        <v>510</v>
      </c>
      <c r="B517" s="28" t="s">
        <v>700</v>
      </c>
      <c r="C517" s="29" t="s">
        <v>113</v>
      </c>
      <c r="D517" s="29" t="s">
        <v>7</v>
      </c>
      <c r="E517" s="29" t="s">
        <v>265</v>
      </c>
      <c r="F517" s="29" t="s">
        <v>43</v>
      </c>
      <c r="G517" s="30">
        <v>2170</v>
      </c>
      <c r="H517" s="31">
        <f>G517-$G$7</f>
        <v>-804</v>
      </c>
      <c r="I517" s="32">
        <v>754</v>
      </c>
      <c r="J517" s="11">
        <f>RANK(I517,$I$8:$I$663,0)</f>
        <v>433</v>
      </c>
      <c r="K517" s="32">
        <v>560</v>
      </c>
      <c r="L517" s="11">
        <f>RANK(K517,$K$8:$K$663,0)</f>
        <v>646</v>
      </c>
      <c r="M517" s="32">
        <v>856</v>
      </c>
      <c r="N517" s="11">
        <f>RANK(M517,$M$8:$M$663,0)</f>
        <v>233</v>
      </c>
      <c r="O517" s="33"/>
      <c r="P517" s="33"/>
      <c r="Q517" s="33"/>
      <c r="R517" s="27"/>
      <c r="S517" s="27">
        <f>(2*$AO$3)-2*(A517-1)</f>
        <v>294</v>
      </c>
      <c r="T517" s="22" t="s">
        <v>73</v>
      </c>
    </row>
    <row r="518" spans="1:20" ht="12.75">
      <c r="A518" s="27">
        <f>RANK(G518,$G$8:$G$663,0)</f>
        <v>511</v>
      </c>
      <c r="B518" s="28" t="s">
        <v>701</v>
      </c>
      <c r="C518" s="29" t="s">
        <v>23</v>
      </c>
      <c r="D518" s="29" t="s">
        <v>13</v>
      </c>
      <c r="E518" s="29" t="s">
        <v>455</v>
      </c>
      <c r="F518" s="29" t="s">
        <v>43</v>
      </c>
      <c r="G518" s="30">
        <v>2169</v>
      </c>
      <c r="H518" s="31">
        <f>G518-$G$7</f>
        <v>-805</v>
      </c>
      <c r="I518" s="32">
        <v>715</v>
      </c>
      <c r="J518" s="11">
        <f>RANK(I518,$I$8:$I$663,0)</f>
        <v>491</v>
      </c>
      <c r="K518" s="32">
        <v>679</v>
      </c>
      <c r="L518" s="11">
        <f>RANK(K518,$K$8:$K$663,0)</f>
        <v>519</v>
      </c>
      <c r="M518" s="32">
        <v>775</v>
      </c>
      <c r="N518" s="11">
        <f>RANK(M518,$M$8:$M$663,0)</f>
        <v>496</v>
      </c>
      <c r="O518" s="26"/>
      <c r="P518" s="22"/>
      <c r="Q518" s="22"/>
      <c r="R518" s="22"/>
      <c r="S518" s="27">
        <f>(2*$AO$3)-2*(A518-1)</f>
        <v>292</v>
      </c>
      <c r="T518" s="22" t="s">
        <v>47</v>
      </c>
    </row>
    <row r="519" spans="1:20" ht="12.75">
      <c r="A519" s="27">
        <f>RANK(G519,$G$8:$G$663,0)</f>
        <v>512</v>
      </c>
      <c r="B519" s="23" t="s">
        <v>702</v>
      </c>
      <c r="C519" s="22" t="s">
        <v>113</v>
      </c>
      <c r="D519" s="22" t="s">
        <v>11</v>
      </c>
      <c r="E519" s="22" t="s">
        <v>140</v>
      </c>
      <c r="F519" s="22" t="s">
        <v>43</v>
      </c>
      <c r="G519" s="34">
        <v>2167</v>
      </c>
      <c r="H519" s="31">
        <f>G519-$G$7</f>
        <v>-807</v>
      </c>
      <c r="I519" s="35">
        <v>789</v>
      </c>
      <c r="J519" s="11">
        <f>RANK(I519,$I$8:$I$663,0)</f>
        <v>365</v>
      </c>
      <c r="K519" s="35">
        <v>621</v>
      </c>
      <c r="L519" s="11">
        <f>RANK(K519,$K$8:$K$663,0)</f>
        <v>613</v>
      </c>
      <c r="M519" s="35">
        <v>757</v>
      </c>
      <c r="N519" s="11">
        <f>RANK(M519,$M$8:$M$663,0)</f>
        <v>524</v>
      </c>
      <c r="O519" s="33"/>
      <c r="P519" s="33"/>
      <c r="Q519" s="33"/>
      <c r="R519" s="27"/>
      <c r="S519" s="27">
        <f>(2*$AO$3)-2*(A519-1)</f>
        <v>290</v>
      </c>
      <c r="T519" s="22" t="s">
        <v>66</v>
      </c>
    </row>
    <row r="520" spans="1:20" ht="12.75">
      <c r="A520" s="27">
        <f>RANK(G520,$G$8:$G$663,0)</f>
        <v>513</v>
      </c>
      <c r="B520" s="28" t="s">
        <v>703</v>
      </c>
      <c r="C520" s="29" t="s">
        <v>113</v>
      </c>
      <c r="D520" s="29" t="s">
        <v>11</v>
      </c>
      <c r="E520" s="29" t="s">
        <v>72</v>
      </c>
      <c r="F520" s="29" t="s">
        <v>43</v>
      </c>
      <c r="G520" s="30">
        <v>2165</v>
      </c>
      <c r="H520" s="31">
        <f>G520-$G$7</f>
        <v>-809</v>
      </c>
      <c r="I520" s="32">
        <v>733</v>
      </c>
      <c r="J520" s="11">
        <f>RANK(I520,$I$8:$I$663,0)</f>
        <v>464</v>
      </c>
      <c r="K520" s="32">
        <v>690</v>
      </c>
      <c r="L520" s="11">
        <f>RANK(K520,$K$8:$K$663,0)</f>
        <v>484</v>
      </c>
      <c r="M520" s="32">
        <v>742</v>
      </c>
      <c r="N520" s="11">
        <f>RANK(M520,$M$8:$M$663,0)</f>
        <v>547</v>
      </c>
      <c r="O520" s="33"/>
      <c r="P520" s="33"/>
      <c r="Q520" s="33"/>
      <c r="R520" s="27"/>
      <c r="S520" s="27">
        <f>(2*$AO$3)-2*(A520-1)</f>
        <v>288</v>
      </c>
      <c r="T520" s="22" t="s">
        <v>73</v>
      </c>
    </row>
    <row r="521" spans="1:20" ht="12.75">
      <c r="A521" s="27">
        <f>RANK(G521,$G$8:$G$663,0)</f>
        <v>514</v>
      </c>
      <c r="B521" s="28" t="s">
        <v>704</v>
      </c>
      <c r="C521" s="29" t="s">
        <v>113</v>
      </c>
      <c r="D521" s="29" t="s">
        <v>11</v>
      </c>
      <c r="E521" s="29" t="s">
        <v>705</v>
      </c>
      <c r="F521" s="29" t="s">
        <v>43</v>
      </c>
      <c r="G521" s="30">
        <v>2162</v>
      </c>
      <c r="H521" s="31">
        <f>G521-$G$7</f>
        <v>-812</v>
      </c>
      <c r="I521" s="32">
        <v>697</v>
      </c>
      <c r="J521" s="11">
        <f>RANK(I521,$I$8:$I$663,0)</f>
        <v>506</v>
      </c>
      <c r="K521" s="32">
        <v>704</v>
      </c>
      <c r="L521" s="11">
        <f>RANK(K521,$K$8:$K$663,0)</f>
        <v>438</v>
      </c>
      <c r="M521" s="32">
        <v>761</v>
      </c>
      <c r="N521" s="11">
        <f>RANK(M521,$M$8:$M$663,0)</f>
        <v>516</v>
      </c>
      <c r="O521" s="33"/>
      <c r="P521" s="33"/>
      <c r="Q521" s="33"/>
      <c r="R521" s="27"/>
      <c r="S521" s="27">
        <f>(2*$AO$3)-2*(A521-1)</f>
        <v>286</v>
      </c>
      <c r="T521" s="22" t="s">
        <v>44</v>
      </c>
    </row>
    <row r="522" spans="1:20" ht="12.75">
      <c r="A522" s="27">
        <f>RANK(G522,$G$8:$G$663,0)</f>
        <v>515</v>
      </c>
      <c r="B522" s="28" t="s">
        <v>706</v>
      </c>
      <c r="C522" s="29" t="s">
        <v>113</v>
      </c>
      <c r="D522" s="29" t="s">
        <v>11</v>
      </c>
      <c r="E522" s="29" t="s">
        <v>346</v>
      </c>
      <c r="F522" s="29" t="s">
        <v>43</v>
      </c>
      <c r="G522" s="30">
        <v>2161</v>
      </c>
      <c r="H522" s="31">
        <f>G522-$G$7</f>
        <v>-813</v>
      </c>
      <c r="I522" s="32">
        <v>646</v>
      </c>
      <c r="J522" s="11">
        <f>RANK(I522,$I$8:$I$663,0)</f>
        <v>567</v>
      </c>
      <c r="K522" s="32">
        <v>817</v>
      </c>
      <c r="L522" s="11">
        <f>RANK(K522,$K$8:$K$663,0)</f>
        <v>125</v>
      </c>
      <c r="M522" s="32">
        <v>698</v>
      </c>
      <c r="N522" s="11">
        <f>RANK(M522,$M$8:$M$663,0)</f>
        <v>595</v>
      </c>
      <c r="O522" s="33"/>
      <c r="P522" s="33"/>
      <c r="Q522" s="33"/>
      <c r="R522" s="27"/>
      <c r="S522" s="27">
        <f>(2*$AO$3)-2*(A522-1)</f>
        <v>284</v>
      </c>
      <c r="T522" s="22" t="s">
        <v>73</v>
      </c>
    </row>
    <row r="523" spans="1:20" ht="12.75">
      <c r="A523" s="27">
        <f>RANK(G523,$G$8:$G$663,0)</f>
        <v>516</v>
      </c>
      <c r="B523" s="28" t="s">
        <v>707</v>
      </c>
      <c r="C523" s="29" t="s">
        <v>113</v>
      </c>
      <c r="D523" s="29" t="s">
        <v>11</v>
      </c>
      <c r="E523" s="29" t="s">
        <v>708</v>
      </c>
      <c r="F523" s="29" t="s">
        <v>43</v>
      </c>
      <c r="G523" s="30">
        <v>2160</v>
      </c>
      <c r="H523" s="31">
        <f>G523-$G$7</f>
        <v>-814</v>
      </c>
      <c r="I523" s="32">
        <v>767</v>
      </c>
      <c r="J523" s="11">
        <f>RANK(I523,$I$8:$I$663,0)</f>
        <v>402</v>
      </c>
      <c r="K523" s="32">
        <v>677</v>
      </c>
      <c r="L523" s="11">
        <f>RANK(K523,$K$8:$K$663,0)</f>
        <v>527</v>
      </c>
      <c r="M523" s="32">
        <v>716</v>
      </c>
      <c r="N523" s="11">
        <f>RANK(M523,$M$8:$M$663,0)</f>
        <v>574</v>
      </c>
      <c r="O523" s="26"/>
      <c r="P523" s="22"/>
      <c r="Q523" s="22"/>
      <c r="R523" s="22"/>
      <c r="S523" s="27">
        <f>(2*$AO$3)-2*(A523-1)</f>
        <v>282</v>
      </c>
      <c r="T523" s="22" t="s">
        <v>47</v>
      </c>
    </row>
    <row r="524" spans="1:20" ht="12.75">
      <c r="A524" s="27">
        <f>RANK(G524,$G$8:$G$663,0)</f>
        <v>517</v>
      </c>
      <c r="B524" s="23" t="s">
        <v>709</v>
      </c>
      <c r="C524" s="22" t="s">
        <v>61</v>
      </c>
      <c r="D524" s="22" t="s">
        <v>12</v>
      </c>
      <c r="E524" s="22" t="s">
        <v>425</v>
      </c>
      <c r="F524" s="22" t="s">
        <v>43</v>
      </c>
      <c r="G524" s="34">
        <v>2157</v>
      </c>
      <c r="H524" s="31">
        <f>G524-$G$7</f>
        <v>-817</v>
      </c>
      <c r="I524" s="35">
        <v>645</v>
      </c>
      <c r="J524" s="11">
        <f>RANK(I524,$I$8:$I$663,0)</f>
        <v>568</v>
      </c>
      <c r="K524" s="35">
        <v>689</v>
      </c>
      <c r="L524" s="11">
        <f>RANK(K524,$K$8:$K$663,0)</f>
        <v>488</v>
      </c>
      <c r="M524" s="35">
        <v>823</v>
      </c>
      <c r="N524" s="11">
        <f>RANK(M524,$M$8:$M$663,0)</f>
        <v>362</v>
      </c>
      <c r="O524" s="33"/>
      <c r="P524" s="33"/>
      <c r="Q524" s="33"/>
      <c r="R524" s="27"/>
      <c r="S524" s="27">
        <f>(2*$AO$3)-2*(A524-1)</f>
        <v>280</v>
      </c>
      <c r="T524" s="22" t="s">
        <v>66</v>
      </c>
    </row>
    <row r="525" spans="1:20" ht="12.75">
      <c r="A525" s="27">
        <f>RANK(G525,$G$8:$G$663,0)</f>
        <v>518</v>
      </c>
      <c r="B525" s="28" t="s">
        <v>710</v>
      </c>
      <c r="C525" s="29" t="s">
        <v>113</v>
      </c>
      <c r="D525" s="29" t="s">
        <v>13</v>
      </c>
      <c r="E525" s="29" t="s">
        <v>159</v>
      </c>
      <c r="F525" s="29" t="s">
        <v>43</v>
      </c>
      <c r="G525" s="30">
        <v>2156</v>
      </c>
      <c r="H525" s="31">
        <f>G525-$G$7</f>
        <v>-818</v>
      </c>
      <c r="I525" s="32">
        <v>750</v>
      </c>
      <c r="J525" s="11">
        <f>RANK(I525,$I$8:$I$663,0)</f>
        <v>437</v>
      </c>
      <c r="K525" s="32">
        <v>633</v>
      </c>
      <c r="L525" s="11">
        <f>RANK(K525,$K$8:$K$663,0)</f>
        <v>601</v>
      </c>
      <c r="M525" s="32">
        <v>773</v>
      </c>
      <c r="N525" s="11">
        <f>RANK(M525,$M$8:$M$663,0)</f>
        <v>499</v>
      </c>
      <c r="O525" s="33"/>
      <c r="P525" s="33"/>
      <c r="Q525" s="33"/>
      <c r="R525" s="27"/>
      <c r="S525" s="27">
        <f>(2*$AO$3)-2*(A525-1)</f>
        <v>278</v>
      </c>
      <c r="T525" s="22" t="s">
        <v>44</v>
      </c>
    </row>
    <row r="526" spans="1:20" ht="12.75">
      <c r="A526" s="27">
        <f>RANK(G526,$G$8:$G$663,0)</f>
        <v>519</v>
      </c>
      <c r="B526" s="28" t="s">
        <v>711</v>
      </c>
      <c r="C526" s="29" t="s">
        <v>61</v>
      </c>
      <c r="D526" s="29" t="s">
        <v>10</v>
      </c>
      <c r="E526" s="29" t="s">
        <v>123</v>
      </c>
      <c r="F526" s="29" t="s">
        <v>43</v>
      </c>
      <c r="G526" s="30">
        <v>2155</v>
      </c>
      <c r="H526" s="31">
        <f>G526-$G$7</f>
        <v>-819</v>
      </c>
      <c r="I526" s="32">
        <v>740</v>
      </c>
      <c r="J526" s="11">
        <f>RANK(I526,$I$8:$I$663,0)</f>
        <v>454</v>
      </c>
      <c r="K526" s="32">
        <v>723</v>
      </c>
      <c r="L526" s="11">
        <f>RANK(K526,$K$8:$K$663,0)</f>
        <v>373</v>
      </c>
      <c r="M526" s="32">
        <v>692</v>
      </c>
      <c r="N526" s="11">
        <f>RANK(M526,$M$8:$M$663,0)</f>
        <v>601</v>
      </c>
      <c r="O526" s="33"/>
      <c r="P526" s="33"/>
      <c r="Q526" s="33"/>
      <c r="R526" s="27"/>
      <c r="S526" s="27">
        <f>(2*$AO$3)-2*(A526-1)</f>
        <v>276</v>
      </c>
      <c r="T526" s="22" t="s">
        <v>44</v>
      </c>
    </row>
    <row r="527" spans="1:20" ht="12.75">
      <c r="A527" s="27">
        <f>RANK(G527,$G$8:$G$663,0)</f>
        <v>520</v>
      </c>
      <c r="B527" s="28" t="s">
        <v>712</v>
      </c>
      <c r="C527" s="29" t="s">
        <v>113</v>
      </c>
      <c r="D527" s="29" t="s">
        <v>11</v>
      </c>
      <c r="E527" s="29" t="s">
        <v>101</v>
      </c>
      <c r="F527" s="29" t="s">
        <v>43</v>
      </c>
      <c r="G527" s="30">
        <v>2150</v>
      </c>
      <c r="H527" s="31">
        <f>G527-$G$7</f>
        <v>-824</v>
      </c>
      <c r="I527" s="32">
        <v>721</v>
      </c>
      <c r="J527" s="11">
        <f>RANK(I527,$I$8:$I$663,0)</f>
        <v>479</v>
      </c>
      <c r="K527" s="32">
        <v>681</v>
      </c>
      <c r="L527" s="11">
        <f>RANK(K527,$K$8:$K$663,0)</f>
        <v>516</v>
      </c>
      <c r="M527" s="32">
        <v>748</v>
      </c>
      <c r="N527" s="11">
        <f>RANK(M527,$M$8:$M$663,0)</f>
        <v>540</v>
      </c>
      <c r="O527" s="33"/>
      <c r="P527" s="33"/>
      <c r="Q527" s="33"/>
      <c r="R527" s="27"/>
      <c r="S527" s="27">
        <f>(2*$AO$3)-2*(A527-1)</f>
        <v>274</v>
      </c>
      <c r="T527" s="22" t="s">
        <v>73</v>
      </c>
    </row>
    <row r="528" spans="1:20" ht="12.75">
      <c r="A528" s="27">
        <f>RANK(G528,$G$8:$G$663,0)</f>
        <v>521</v>
      </c>
      <c r="B528" s="28" t="s">
        <v>713</v>
      </c>
      <c r="C528" s="29" t="s">
        <v>113</v>
      </c>
      <c r="D528" s="29" t="s">
        <v>12</v>
      </c>
      <c r="E528" s="29" t="s">
        <v>72</v>
      </c>
      <c r="F528" s="29" t="s">
        <v>43</v>
      </c>
      <c r="G528" s="30">
        <v>2149</v>
      </c>
      <c r="H528" s="31">
        <f>G528-$G$7</f>
        <v>-825</v>
      </c>
      <c r="I528" s="32">
        <v>822</v>
      </c>
      <c r="J528" s="11">
        <f>RANK(I528,$I$8:$I$663,0)</f>
        <v>300</v>
      </c>
      <c r="K528" s="32">
        <v>644</v>
      </c>
      <c r="L528" s="11">
        <f>RANK(K528,$K$8:$K$663,0)</f>
        <v>584</v>
      </c>
      <c r="M528" s="32">
        <v>683</v>
      </c>
      <c r="N528" s="11">
        <f>RANK(M528,$M$8:$M$663,0)</f>
        <v>611</v>
      </c>
      <c r="O528" s="33"/>
      <c r="P528" s="33"/>
      <c r="Q528" s="33"/>
      <c r="R528" s="27"/>
      <c r="S528" s="27">
        <f>(2*$AO$3)-2*(A528-1)</f>
        <v>272</v>
      </c>
      <c r="T528" s="22" t="s">
        <v>73</v>
      </c>
    </row>
    <row r="529" spans="1:20" ht="12.75">
      <c r="A529" s="27">
        <f>RANK(G529,$G$8:$G$663,0)</f>
        <v>522</v>
      </c>
      <c r="B529" s="28" t="s">
        <v>714</v>
      </c>
      <c r="C529" s="29" t="s">
        <v>61</v>
      </c>
      <c r="D529" s="29" t="s">
        <v>15</v>
      </c>
      <c r="E529" s="29" t="s">
        <v>90</v>
      </c>
      <c r="F529" s="29" t="s">
        <v>43</v>
      </c>
      <c r="G529" s="30">
        <v>2147</v>
      </c>
      <c r="H529" s="31">
        <f>G529-$G$7</f>
        <v>-827</v>
      </c>
      <c r="I529" s="32">
        <v>621</v>
      </c>
      <c r="J529" s="11">
        <f>RANK(I529,$I$8:$I$663,0)</f>
        <v>594</v>
      </c>
      <c r="K529" s="32">
        <v>685</v>
      </c>
      <c r="L529" s="11">
        <f>RANK(K529,$K$8:$K$663,0)</f>
        <v>503</v>
      </c>
      <c r="M529" s="32">
        <v>841</v>
      </c>
      <c r="N529" s="11">
        <f>RANK(M529,$M$8:$M$663,0)</f>
        <v>291</v>
      </c>
      <c r="O529" s="33"/>
      <c r="P529" s="33"/>
      <c r="Q529" s="33"/>
      <c r="R529" s="27"/>
      <c r="S529" s="27">
        <f>(2*$AO$3)-2*(A529-1)</f>
        <v>270</v>
      </c>
      <c r="T529" s="22" t="s">
        <v>44</v>
      </c>
    </row>
    <row r="530" spans="1:20" ht="12.75">
      <c r="A530" s="27">
        <f>RANK(G530,$G$8:$G$663,0)</f>
        <v>523</v>
      </c>
      <c r="B530" s="28" t="s">
        <v>715</v>
      </c>
      <c r="C530" s="29" t="s">
        <v>113</v>
      </c>
      <c r="D530" s="29" t="s">
        <v>12</v>
      </c>
      <c r="E530" s="29" t="s">
        <v>72</v>
      </c>
      <c r="F530" s="29" t="s">
        <v>43</v>
      </c>
      <c r="G530" s="30">
        <v>2146</v>
      </c>
      <c r="H530" s="31">
        <f>G530-$G$7</f>
        <v>-828</v>
      </c>
      <c r="I530" s="32">
        <v>865</v>
      </c>
      <c r="J530" s="11">
        <f>RANK(I530,$I$8:$I$663,0)</f>
        <v>222</v>
      </c>
      <c r="K530" s="32">
        <v>551</v>
      </c>
      <c r="L530" s="11">
        <f>RANK(K530,$K$8:$K$663,0)</f>
        <v>649</v>
      </c>
      <c r="M530" s="32">
        <v>730</v>
      </c>
      <c r="N530" s="11">
        <f>RANK(M530,$M$8:$M$663,0)</f>
        <v>562</v>
      </c>
      <c r="O530" s="33"/>
      <c r="P530" s="33"/>
      <c r="Q530" s="33"/>
      <c r="R530" s="27"/>
      <c r="S530" s="27">
        <f>(2*$AO$3)-2*(A530-1)</f>
        <v>268</v>
      </c>
      <c r="T530" s="22" t="s">
        <v>73</v>
      </c>
    </row>
    <row r="531" spans="1:20" ht="12.75">
      <c r="A531" s="27">
        <f>RANK(G531,$G$8:$G$663,0)</f>
        <v>524</v>
      </c>
      <c r="B531" s="28" t="s">
        <v>716</v>
      </c>
      <c r="C531" s="29" t="s">
        <v>61</v>
      </c>
      <c r="D531" s="29" t="s">
        <v>13</v>
      </c>
      <c r="E531" s="29" t="s">
        <v>193</v>
      </c>
      <c r="F531" s="29" t="s">
        <v>43</v>
      </c>
      <c r="G531" s="30">
        <v>2143</v>
      </c>
      <c r="H531" s="31">
        <f>G531-$G$7</f>
        <v>-831</v>
      </c>
      <c r="I531" s="32">
        <v>651</v>
      </c>
      <c r="J531" s="11">
        <f>RANK(I531,$I$8:$I$663,0)</f>
        <v>562</v>
      </c>
      <c r="K531" s="32">
        <v>678</v>
      </c>
      <c r="L531" s="11">
        <f>RANK(K531,$K$8:$K$663,0)</f>
        <v>522</v>
      </c>
      <c r="M531" s="32">
        <v>814</v>
      </c>
      <c r="N531" s="11">
        <f>RANK(M531,$M$8:$M$663,0)</f>
        <v>395</v>
      </c>
      <c r="O531" s="33"/>
      <c r="P531" s="33"/>
      <c r="Q531" s="33"/>
      <c r="R531" s="27"/>
      <c r="S531" s="27">
        <f>(2*$AO$3)-2*(A531-1)</f>
        <v>266</v>
      </c>
      <c r="T531" s="22" t="s">
        <v>44</v>
      </c>
    </row>
    <row r="532" spans="1:20" ht="12.75">
      <c r="A532" s="27">
        <f>RANK(G532,$G$8:$G$663,0)</f>
        <v>524</v>
      </c>
      <c r="B532" s="28" t="s">
        <v>717</v>
      </c>
      <c r="C532" s="29" t="s">
        <v>113</v>
      </c>
      <c r="D532" s="29" t="s">
        <v>11</v>
      </c>
      <c r="E532" s="29" t="s">
        <v>49</v>
      </c>
      <c r="F532" s="29" t="s">
        <v>43</v>
      </c>
      <c r="G532" s="30">
        <v>2143</v>
      </c>
      <c r="H532" s="31">
        <f>G532-$G$7</f>
        <v>-831</v>
      </c>
      <c r="I532" s="32">
        <v>601</v>
      </c>
      <c r="J532" s="11">
        <f>RANK(I532,$I$8:$I$663,0)</f>
        <v>612</v>
      </c>
      <c r="K532" s="32">
        <v>720</v>
      </c>
      <c r="L532" s="11">
        <f>RANK(K532,$K$8:$K$663,0)</f>
        <v>387</v>
      </c>
      <c r="M532" s="32">
        <v>822</v>
      </c>
      <c r="N532" s="11">
        <f>RANK(M532,$M$8:$M$663,0)</f>
        <v>365</v>
      </c>
      <c r="O532" s="26"/>
      <c r="P532" s="22"/>
      <c r="Q532" s="22"/>
      <c r="R532" s="22"/>
      <c r="S532" s="27">
        <f>(2*$AO$3)-2*(A532-1)</f>
        <v>266</v>
      </c>
      <c r="T532" s="22" t="s">
        <v>47</v>
      </c>
    </row>
    <row r="533" spans="1:20" ht="12.75">
      <c r="A533" s="27">
        <f>RANK(G533,$G$8:$G$663,0)</f>
        <v>526</v>
      </c>
      <c r="B533" s="28" t="s">
        <v>718</v>
      </c>
      <c r="C533" s="29" t="s">
        <v>23</v>
      </c>
      <c r="D533" s="29" t="s">
        <v>12</v>
      </c>
      <c r="E533" s="29" t="s">
        <v>336</v>
      </c>
      <c r="F533" s="29" t="s">
        <v>43</v>
      </c>
      <c r="G533" s="30">
        <v>2142</v>
      </c>
      <c r="H533" s="31">
        <f>G533-$G$7</f>
        <v>-832</v>
      </c>
      <c r="I533" s="32">
        <v>677</v>
      </c>
      <c r="J533" s="11">
        <f>RANK(I533,$I$8:$I$663,0)</f>
        <v>530</v>
      </c>
      <c r="K533" s="32">
        <v>684</v>
      </c>
      <c r="L533" s="11">
        <f>RANK(K533,$K$8:$K$663,0)</f>
        <v>506</v>
      </c>
      <c r="M533" s="32">
        <v>781</v>
      </c>
      <c r="N533" s="11">
        <f>RANK(M533,$M$8:$M$663,0)</f>
        <v>484</v>
      </c>
      <c r="O533" s="33"/>
      <c r="P533" s="33"/>
      <c r="Q533" s="33"/>
      <c r="R533" s="27"/>
      <c r="S533" s="27">
        <f>(2*$AO$3)-2*(A533-1)</f>
        <v>262</v>
      </c>
      <c r="T533" s="22" t="s">
        <v>44</v>
      </c>
    </row>
    <row r="534" spans="1:20" ht="12.75">
      <c r="A534" s="27">
        <f>RANK(G534,$G$8:$G$663,0)</f>
        <v>527</v>
      </c>
      <c r="B534" s="23" t="s">
        <v>719</v>
      </c>
      <c r="C534" s="22" t="s">
        <v>23</v>
      </c>
      <c r="D534" s="22" t="s">
        <v>12</v>
      </c>
      <c r="E534" s="22" t="s">
        <v>631</v>
      </c>
      <c r="F534" s="22" t="s">
        <v>43</v>
      </c>
      <c r="G534" s="34">
        <v>2141</v>
      </c>
      <c r="H534" s="31">
        <f>G534-$G$7</f>
        <v>-833</v>
      </c>
      <c r="I534" s="35">
        <v>667</v>
      </c>
      <c r="J534" s="11">
        <f>RANK(I534,$I$8:$I$663,0)</f>
        <v>545</v>
      </c>
      <c r="K534" s="35">
        <v>829</v>
      </c>
      <c r="L534" s="11">
        <f>RANK(K534,$K$8:$K$663,0)</f>
        <v>100</v>
      </c>
      <c r="M534" s="35">
        <v>645</v>
      </c>
      <c r="N534" s="11">
        <f>RANK(M534,$M$8:$M$663,0)</f>
        <v>632</v>
      </c>
      <c r="O534" s="33"/>
      <c r="P534" s="33"/>
      <c r="Q534" s="33"/>
      <c r="R534" s="27"/>
      <c r="S534" s="27">
        <f>(2*$AO$3)-2*(A534-1)</f>
        <v>260</v>
      </c>
      <c r="T534" s="22" t="s">
        <v>66</v>
      </c>
    </row>
    <row r="535" spans="1:20" ht="12.75">
      <c r="A535" s="27">
        <f>RANK(G535,$G$8:$G$663,0)</f>
        <v>527</v>
      </c>
      <c r="B535" s="28" t="s">
        <v>720</v>
      </c>
      <c r="C535" s="29" t="s">
        <v>113</v>
      </c>
      <c r="D535" s="29" t="s">
        <v>11</v>
      </c>
      <c r="E535" s="29" t="s">
        <v>346</v>
      </c>
      <c r="F535" s="29" t="s">
        <v>43</v>
      </c>
      <c r="G535" s="30">
        <v>2141</v>
      </c>
      <c r="H535" s="31">
        <f>G535-$G$7</f>
        <v>-833</v>
      </c>
      <c r="I535" s="32">
        <v>637</v>
      </c>
      <c r="J535" s="11">
        <f>RANK(I535,$I$8:$I$663,0)</f>
        <v>574</v>
      </c>
      <c r="K535" s="32">
        <v>706</v>
      </c>
      <c r="L535" s="11">
        <f>RANK(K535,$K$8:$K$663,0)</f>
        <v>429</v>
      </c>
      <c r="M535" s="32">
        <v>798</v>
      </c>
      <c r="N535" s="11">
        <f>RANK(M535,$M$8:$M$663,0)</f>
        <v>441</v>
      </c>
      <c r="O535" s="33"/>
      <c r="P535" s="33"/>
      <c r="Q535" s="33"/>
      <c r="R535" s="27"/>
      <c r="S535" s="27">
        <f>(2*$AO$3)-2*(A535-1)</f>
        <v>260</v>
      </c>
      <c r="T535" s="22" t="s">
        <v>73</v>
      </c>
    </row>
    <row r="536" spans="1:20" ht="12.75">
      <c r="A536" s="27">
        <f>RANK(G536,$G$8:$G$663,0)</f>
        <v>527</v>
      </c>
      <c r="B536" s="28" t="s">
        <v>721</v>
      </c>
      <c r="C536" s="29" t="s">
        <v>61</v>
      </c>
      <c r="D536" s="29" t="s">
        <v>13</v>
      </c>
      <c r="E536" s="29" t="s">
        <v>95</v>
      </c>
      <c r="F536" s="29" t="s">
        <v>43</v>
      </c>
      <c r="G536" s="30">
        <v>2141</v>
      </c>
      <c r="H536" s="31">
        <f>G536-$G$7</f>
        <v>-833</v>
      </c>
      <c r="I536" s="32">
        <v>757</v>
      </c>
      <c r="J536" s="11">
        <f>RANK(I536,$I$8:$I$663,0)</f>
        <v>422</v>
      </c>
      <c r="K536" s="32">
        <v>670</v>
      </c>
      <c r="L536" s="11">
        <f>RANK(K536,$K$8:$K$663,0)</f>
        <v>542</v>
      </c>
      <c r="M536" s="32">
        <v>714</v>
      </c>
      <c r="N536" s="11">
        <f>RANK(M536,$M$8:$M$663,0)</f>
        <v>578</v>
      </c>
      <c r="O536" s="26"/>
      <c r="P536" s="22"/>
      <c r="Q536" s="22"/>
      <c r="R536" s="22"/>
      <c r="S536" s="27">
        <f>(2*$AO$3)-2*(A536-1)</f>
        <v>260</v>
      </c>
      <c r="T536" s="22" t="s">
        <v>47</v>
      </c>
    </row>
    <row r="537" spans="1:20" ht="12.75">
      <c r="A537" s="27">
        <f>RANK(G537,$G$8:$G$663,0)</f>
        <v>530</v>
      </c>
      <c r="B537" s="23" t="s">
        <v>722</v>
      </c>
      <c r="C537" s="22" t="s">
        <v>113</v>
      </c>
      <c r="D537" s="22" t="s">
        <v>11</v>
      </c>
      <c r="E537" s="22" t="s">
        <v>121</v>
      </c>
      <c r="F537" s="22" t="s">
        <v>43</v>
      </c>
      <c r="G537" s="34">
        <v>2138</v>
      </c>
      <c r="H537" s="31">
        <f>G537-$G$7</f>
        <v>-836</v>
      </c>
      <c r="I537" s="35">
        <v>679</v>
      </c>
      <c r="J537" s="11">
        <f>RANK(I537,$I$8:$I$663,0)</f>
        <v>526</v>
      </c>
      <c r="K537" s="35">
        <v>684</v>
      </c>
      <c r="L537" s="11">
        <f>RANK(K537,$K$8:$K$663,0)</f>
        <v>506</v>
      </c>
      <c r="M537" s="35">
        <v>775</v>
      </c>
      <c r="N537" s="11">
        <f>RANK(M537,$M$8:$M$663,0)</f>
        <v>496</v>
      </c>
      <c r="O537" s="33"/>
      <c r="P537" s="33"/>
      <c r="Q537" s="33"/>
      <c r="R537" s="27"/>
      <c r="S537" s="27">
        <f>(2*$AO$3)-2*(A537-1)</f>
        <v>254</v>
      </c>
      <c r="T537" s="22" t="s">
        <v>66</v>
      </c>
    </row>
    <row r="538" spans="1:20" ht="12.75">
      <c r="A538" s="27">
        <f>RANK(G538,$G$8:$G$663,0)</f>
        <v>530</v>
      </c>
      <c r="B538" s="28" t="s">
        <v>723</v>
      </c>
      <c r="C538" s="29" t="s">
        <v>113</v>
      </c>
      <c r="D538" s="29" t="s">
        <v>11</v>
      </c>
      <c r="E538" s="29" t="s">
        <v>346</v>
      </c>
      <c r="F538" s="29" t="s">
        <v>43</v>
      </c>
      <c r="G538" s="30">
        <v>2138</v>
      </c>
      <c r="H538" s="31">
        <f>G538-$G$7</f>
        <v>-836</v>
      </c>
      <c r="I538" s="32">
        <v>612</v>
      </c>
      <c r="J538" s="11">
        <f>RANK(I538,$I$8:$I$663,0)</f>
        <v>603</v>
      </c>
      <c r="K538" s="32">
        <v>777</v>
      </c>
      <c r="L538" s="11">
        <f>RANK(K538,$K$8:$K$663,0)</f>
        <v>212</v>
      </c>
      <c r="M538" s="32">
        <v>749</v>
      </c>
      <c r="N538" s="11">
        <f>RANK(M538,$M$8:$M$663,0)</f>
        <v>538</v>
      </c>
      <c r="O538" s="33"/>
      <c r="P538" s="33"/>
      <c r="Q538" s="33"/>
      <c r="R538" s="27"/>
      <c r="S538" s="27">
        <f>(2*$AO$3)-2*(A538-1)</f>
        <v>254</v>
      </c>
      <c r="T538" s="22" t="s">
        <v>73</v>
      </c>
    </row>
    <row r="539" spans="1:20" ht="12.75">
      <c r="A539" s="27">
        <f>RANK(G539,$G$8:$G$663,0)</f>
        <v>532</v>
      </c>
      <c r="B539" s="23" t="s">
        <v>724</v>
      </c>
      <c r="C539" s="22" t="s">
        <v>61</v>
      </c>
      <c r="D539" s="22" t="s">
        <v>12</v>
      </c>
      <c r="E539" s="22" t="s">
        <v>725</v>
      </c>
      <c r="F539" s="22" t="s">
        <v>43</v>
      </c>
      <c r="G539" s="34">
        <v>2137</v>
      </c>
      <c r="H539" s="31">
        <f>G539-$G$7</f>
        <v>-837</v>
      </c>
      <c r="I539" s="35">
        <v>654</v>
      </c>
      <c r="J539" s="11">
        <f>RANK(I539,$I$8:$I$663,0)</f>
        <v>559</v>
      </c>
      <c r="K539" s="35">
        <v>648</v>
      </c>
      <c r="L539" s="11">
        <f>RANK(K539,$K$8:$K$663,0)</f>
        <v>574</v>
      </c>
      <c r="M539" s="35">
        <v>835</v>
      </c>
      <c r="N539" s="11">
        <f>RANK(M539,$M$8:$M$663,0)</f>
        <v>311</v>
      </c>
      <c r="O539" s="33"/>
      <c r="P539" s="33"/>
      <c r="Q539" s="33"/>
      <c r="R539" s="27"/>
      <c r="S539" s="27">
        <f>(2*$AO$3)-2*(A539-1)</f>
        <v>250</v>
      </c>
      <c r="T539" s="22" t="s">
        <v>66</v>
      </c>
    </row>
    <row r="540" spans="1:20" ht="12.75">
      <c r="A540" s="27">
        <f>RANK(G540,$G$8:$G$663,0)</f>
        <v>532</v>
      </c>
      <c r="B540" s="28" t="s">
        <v>726</v>
      </c>
      <c r="C540" s="29" t="s">
        <v>23</v>
      </c>
      <c r="D540" s="29" t="s">
        <v>13</v>
      </c>
      <c r="E540" s="29" t="s">
        <v>49</v>
      </c>
      <c r="F540" s="29" t="s">
        <v>43</v>
      </c>
      <c r="G540" s="30">
        <v>2137</v>
      </c>
      <c r="H540" s="31">
        <f>G540-$G$7</f>
        <v>-837</v>
      </c>
      <c r="I540" s="32">
        <v>686</v>
      </c>
      <c r="J540" s="11">
        <f>RANK(I540,$I$8:$I$663,0)</f>
        <v>521</v>
      </c>
      <c r="K540" s="32">
        <v>611</v>
      </c>
      <c r="L540" s="11">
        <f>RANK(K540,$K$8:$K$663,0)</f>
        <v>622</v>
      </c>
      <c r="M540" s="32">
        <v>840</v>
      </c>
      <c r="N540" s="11">
        <f>RANK(M540,$M$8:$M$663,0)</f>
        <v>293</v>
      </c>
      <c r="O540" s="26"/>
      <c r="P540" s="22"/>
      <c r="Q540" s="22"/>
      <c r="R540" s="22"/>
      <c r="S540" s="27">
        <f>(2*$AO$3)-2*(A540-1)</f>
        <v>250</v>
      </c>
      <c r="T540" s="22" t="s">
        <v>47</v>
      </c>
    </row>
    <row r="541" spans="1:20" ht="12.75">
      <c r="A541" s="27">
        <f>RANK(G541,$G$8:$G$663,0)</f>
        <v>534</v>
      </c>
      <c r="B541" s="28" t="s">
        <v>727</v>
      </c>
      <c r="C541" s="29" t="s">
        <v>113</v>
      </c>
      <c r="D541" s="29" t="s">
        <v>11</v>
      </c>
      <c r="E541" s="29" t="s">
        <v>705</v>
      </c>
      <c r="F541" s="29" t="s">
        <v>43</v>
      </c>
      <c r="G541" s="30">
        <v>2136</v>
      </c>
      <c r="H541" s="31">
        <f>G541-$G$7</f>
        <v>-838</v>
      </c>
      <c r="I541" s="32">
        <v>655</v>
      </c>
      <c r="J541" s="11">
        <f>RANK(I541,$I$8:$I$663,0)</f>
        <v>556</v>
      </c>
      <c r="K541" s="32">
        <v>694</v>
      </c>
      <c r="L541" s="11">
        <f>RANK(K541,$K$8:$K$663,0)</f>
        <v>473</v>
      </c>
      <c r="M541" s="32">
        <v>787</v>
      </c>
      <c r="N541" s="11">
        <f>RANK(M541,$M$8:$M$663,0)</f>
        <v>473</v>
      </c>
      <c r="O541" s="33"/>
      <c r="P541" s="33"/>
      <c r="Q541" s="33"/>
      <c r="R541" s="27"/>
      <c r="S541" s="27">
        <f>(2*$AO$3)-2*(A541-1)</f>
        <v>246</v>
      </c>
      <c r="T541" s="22" t="s">
        <v>44</v>
      </c>
    </row>
    <row r="542" spans="1:20" ht="12.75">
      <c r="A542" s="27">
        <f>RANK(G542,$G$8:$G$663,0)</f>
        <v>534</v>
      </c>
      <c r="B542" s="28" t="s">
        <v>728</v>
      </c>
      <c r="C542" s="29" t="s">
        <v>113</v>
      </c>
      <c r="D542" s="29" t="s">
        <v>12</v>
      </c>
      <c r="E542" s="29" t="s">
        <v>359</v>
      </c>
      <c r="F542" s="29" t="s">
        <v>43</v>
      </c>
      <c r="G542" s="30">
        <v>2136</v>
      </c>
      <c r="H542" s="31">
        <f>G542-$G$7</f>
        <v>-838</v>
      </c>
      <c r="I542" s="32">
        <v>787</v>
      </c>
      <c r="J542" s="11">
        <f>RANK(I542,$I$8:$I$663,0)</f>
        <v>366</v>
      </c>
      <c r="K542" s="32">
        <v>617</v>
      </c>
      <c r="L542" s="11">
        <f>RANK(K542,$K$8:$K$663,0)</f>
        <v>616</v>
      </c>
      <c r="M542" s="32">
        <v>732</v>
      </c>
      <c r="N542" s="11">
        <f>RANK(M542,$M$8:$M$663,0)</f>
        <v>558</v>
      </c>
      <c r="O542" s="26"/>
      <c r="P542" s="22"/>
      <c r="Q542" s="22"/>
      <c r="R542" s="22"/>
      <c r="S542" s="27">
        <f>(2*$AO$3)-2*(A542-1)</f>
        <v>246</v>
      </c>
      <c r="T542" s="22" t="s">
        <v>47</v>
      </c>
    </row>
    <row r="543" spans="1:20" ht="12.75">
      <c r="A543" s="27">
        <f>RANK(G543,$G$8:$G$663,0)</f>
        <v>536</v>
      </c>
      <c r="B543" s="23" t="s">
        <v>729</v>
      </c>
      <c r="C543" s="22" t="s">
        <v>61</v>
      </c>
      <c r="D543" s="22" t="s">
        <v>12</v>
      </c>
      <c r="E543" s="22" t="s">
        <v>177</v>
      </c>
      <c r="F543" s="22" t="s">
        <v>43</v>
      </c>
      <c r="G543" s="34">
        <v>2133</v>
      </c>
      <c r="H543" s="31">
        <f>G543-$G$7</f>
        <v>-841</v>
      </c>
      <c r="I543" s="35">
        <v>610</v>
      </c>
      <c r="J543" s="11">
        <f>RANK(I543,$I$8:$I$663,0)</f>
        <v>605</v>
      </c>
      <c r="K543" s="35">
        <v>668</v>
      </c>
      <c r="L543" s="11">
        <f>RANK(K543,$K$8:$K$663,0)</f>
        <v>545</v>
      </c>
      <c r="M543" s="35">
        <v>855</v>
      </c>
      <c r="N543" s="11">
        <f>RANK(M543,$M$8:$M$663,0)</f>
        <v>234</v>
      </c>
      <c r="O543" s="33"/>
      <c r="P543" s="33"/>
      <c r="Q543" s="33"/>
      <c r="R543" s="27"/>
      <c r="S543" s="27">
        <f>(2*$AO$3)-2*(A543-1)</f>
        <v>242</v>
      </c>
      <c r="T543" s="22" t="s">
        <v>66</v>
      </c>
    </row>
    <row r="544" spans="1:20" ht="12.75">
      <c r="A544" s="27">
        <f>RANK(G544,$G$8:$G$663,0)</f>
        <v>537</v>
      </c>
      <c r="B544" s="28" t="s">
        <v>730</v>
      </c>
      <c r="C544" s="29" t="s">
        <v>61</v>
      </c>
      <c r="D544" s="29" t="s">
        <v>13</v>
      </c>
      <c r="E544" s="29" t="s">
        <v>731</v>
      </c>
      <c r="F544" s="29" t="s">
        <v>43</v>
      </c>
      <c r="G544" s="30">
        <v>2132</v>
      </c>
      <c r="H544" s="31">
        <f>G544-$G$7</f>
        <v>-842</v>
      </c>
      <c r="I544" s="32">
        <v>655</v>
      </c>
      <c r="J544" s="11">
        <f>RANK(I544,$I$8:$I$663,0)</f>
        <v>556</v>
      </c>
      <c r="K544" s="32">
        <v>650</v>
      </c>
      <c r="L544" s="11">
        <f>RANK(K544,$K$8:$K$663,0)</f>
        <v>570</v>
      </c>
      <c r="M544" s="32">
        <v>827</v>
      </c>
      <c r="N544" s="11">
        <f>RANK(M544,$M$8:$M$663,0)</f>
        <v>346</v>
      </c>
      <c r="O544" s="33"/>
      <c r="P544" s="33"/>
      <c r="Q544" s="33"/>
      <c r="R544" s="27"/>
      <c r="S544" s="27">
        <f>(2*$AO$3)-2*(A544-1)</f>
        <v>240</v>
      </c>
      <c r="T544" s="22" t="s">
        <v>73</v>
      </c>
    </row>
    <row r="545" spans="1:20" ht="12.75">
      <c r="A545" s="27">
        <f>RANK(G545,$G$8:$G$663,0)</f>
        <v>538</v>
      </c>
      <c r="B545" s="28" t="s">
        <v>732</v>
      </c>
      <c r="C545" s="29" t="s">
        <v>23</v>
      </c>
      <c r="D545" s="29" t="s">
        <v>12</v>
      </c>
      <c r="E545" s="29" t="s">
        <v>59</v>
      </c>
      <c r="F545" s="29" t="s">
        <v>43</v>
      </c>
      <c r="G545" s="30">
        <v>2130</v>
      </c>
      <c r="H545" s="31">
        <f>G545-$G$7</f>
        <v>-844</v>
      </c>
      <c r="I545" s="32">
        <v>614</v>
      </c>
      <c r="J545" s="11">
        <f>RANK(I545,$I$8:$I$663,0)</f>
        <v>599</v>
      </c>
      <c r="K545" s="32">
        <v>688</v>
      </c>
      <c r="L545" s="11">
        <f>RANK(K545,$K$8:$K$663,0)</f>
        <v>495</v>
      </c>
      <c r="M545" s="32">
        <v>828</v>
      </c>
      <c r="N545" s="11">
        <f>RANK(M545,$M$8:$M$663,0)</f>
        <v>341</v>
      </c>
      <c r="O545" s="26"/>
      <c r="P545" s="22"/>
      <c r="Q545" s="22"/>
      <c r="R545" s="22"/>
      <c r="S545" s="27">
        <f>(2*$AO$3)-2*(A545-1)</f>
        <v>238</v>
      </c>
      <c r="T545" s="22" t="s">
        <v>47</v>
      </c>
    </row>
    <row r="546" spans="1:20" ht="12.75">
      <c r="A546" s="27">
        <f>RANK(G546,$G$8:$G$663,0)</f>
        <v>539</v>
      </c>
      <c r="B546" s="23" t="s">
        <v>733</v>
      </c>
      <c r="C546" s="22" t="s">
        <v>113</v>
      </c>
      <c r="D546" s="22" t="s">
        <v>12</v>
      </c>
      <c r="E546" s="22" t="s">
        <v>425</v>
      </c>
      <c r="F546" s="22" t="s">
        <v>43</v>
      </c>
      <c r="G546" s="34">
        <v>2129</v>
      </c>
      <c r="H546" s="31">
        <f>G546-$G$7</f>
        <v>-845</v>
      </c>
      <c r="I546" s="35">
        <v>670</v>
      </c>
      <c r="J546" s="11">
        <f>RANK(I546,$I$8:$I$663,0)</f>
        <v>542</v>
      </c>
      <c r="K546" s="35">
        <v>705</v>
      </c>
      <c r="L546" s="11">
        <f>RANK(K546,$K$8:$K$663,0)</f>
        <v>434</v>
      </c>
      <c r="M546" s="35">
        <v>754</v>
      </c>
      <c r="N546" s="11">
        <f>RANK(M546,$M$8:$M$663,0)</f>
        <v>527</v>
      </c>
      <c r="O546" s="33"/>
      <c r="P546" s="33"/>
      <c r="Q546" s="33"/>
      <c r="R546" s="27"/>
      <c r="S546" s="27">
        <f>(2*$AO$3)-2*(A546-1)</f>
        <v>236</v>
      </c>
      <c r="T546" s="22" t="s">
        <v>66</v>
      </c>
    </row>
    <row r="547" spans="1:20" ht="12.75">
      <c r="A547" s="27">
        <f>RANK(G547,$G$8:$G$663,0)</f>
        <v>539</v>
      </c>
      <c r="B547" s="28" t="s">
        <v>734</v>
      </c>
      <c r="C547" s="29" t="s">
        <v>23</v>
      </c>
      <c r="D547" s="29" t="s">
        <v>11</v>
      </c>
      <c r="E547" s="29" t="s">
        <v>72</v>
      </c>
      <c r="F547" s="29" t="s">
        <v>43</v>
      </c>
      <c r="G547" s="30">
        <v>2129</v>
      </c>
      <c r="H547" s="31">
        <f>G547-$G$7</f>
        <v>-845</v>
      </c>
      <c r="I547" s="32">
        <v>707</v>
      </c>
      <c r="J547" s="11">
        <f>RANK(I547,$I$8:$I$663,0)</f>
        <v>498</v>
      </c>
      <c r="K547" s="32">
        <v>649</v>
      </c>
      <c r="L547" s="11">
        <f>RANK(K547,$K$8:$K$663,0)</f>
        <v>573</v>
      </c>
      <c r="M547" s="32">
        <v>773</v>
      </c>
      <c r="N547" s="11">
        <f>RANK(M547,$M$8:$M$663,0)</f>
        <v>499</v>
      </c>
      <c r="O547" s="33"/>
      <c r="P547" s="33"/>
      <c r="Q547" s="33"/>
      <c r="R547" s="27"/>
      <c r="S547" s="27">
        <f>(2*$AO$3)-2*(A547-1)</f>
        <v>236</v>
      </c>
      <c r="T547" s="22" t="s">
        <v>73</v>
      </c>
    </row>
    <row r="548" spans="1:20" ht="12.75">
      <c r="A548" s="27">
        <f>RANK(G548,$G$8:$G$663,0)</f>
        <v>541</v>
      </c>
      <c r="B548" s="28" t="s">
        <v>735</v>
      </c>
      <c r="C548" s="29" t="s">
        <v>23</v>
      </c>
      <c r="D548" s="29" t="s">
        <v>14</v>
      </c>
      <c r="E548" s="29" t="s">
        <v>123</v>
      </c>
      <c r="F548" s="29" t="s">
        <v>43</v>
      </c>
      <c r="G548" s="30">
        <v>2122</v>
      </c>
      <c r="H548" s="31">
        <f>G548-$G$7</f>
        <v>-852</v>
      </c>
      <c r="I548" s="32">
        <v>640</v>
      </c>
      <c r="J548" s="11">
        <f>RANK(I548,$I$8:$I$663,0)</f>
        <v>570</v>
      </c>
      <c r="K548" s="32">
        <v>658</v>
      </c>
      <c r="L548" s="11">
        <f>RANK(K548,$K$8:$K$663,0)</f>
        <v>555</v>
      </c>
      <c r="M548" s="32">
        <v>824</v>
      </c>
      <c r="N548" s="11">
        <f>RANK(M548,$M$8:$M$663,0)</f>
        <v>358</v>
      </c>
      <c r="O548" s="33"/>
      <c r="P548" s="33"/>
      <c r="Q548" s="33"/>
      <c r="R548" s="27"/>
      <c r="S548" s="27">
        <f>(2*$AO$3)-2*(A548-1)</f>
        <v>232</v>
      </c>
      <c r="T548" s="22" t="s">
        <v>44</v>
      </c>
    </row>
    <row r="549" spans="1:20" ht="12.75">
      <c r="A549" s="27">
        <f>RANK(G549,$G$8:$G$663,0)</f>
        <v>542</v>
      </c>
      <c r="B549" s="23" t="s">
        <v>736</v>
      </c>
      <c r="C549" s="22" t="s">
        <v>61</v>
      </c>
      <c r="D549" s="22" t="s">
        <v>13</v>
      </c>
      <c r="E549" s="22" t="s">
        <v>425</v>
      </c>
      <c r="F549" s="22" t="s">
        <v>43</v>
      </c>
      <c r="G549" s="34">
        <v>2121</v>
      </c>
      <c r="H549" s="31">
        <f>G549-$G$7</f>
        <v>-853</v>
      </c>
      <c r="I549" s="35">
        <v>707</v>
      </c>
      <c r="J549" s="11">
        <f>RANK(I549,$I$8:$I$663,0)</f>
        <v>498</v>
      </c>
      <c r="K549" s="35">
        <v>700</v>
      </c>
      <c r="L549" s="11">
        <f>RANK(K549,$K$8:$K$663,0)</f>
        <v>456</v>
      </c>
      <c r="M549" s="35">
        <v>714</v>
      </c>
      <c r="N549" s="11">
        <f>RANK(M549,$M$8:$M$663,0)</f>
        <v>578</v>
      </c>
      <c r="O549" s="33"/>
      <c r="P549" s="33"/>
      <c r="Q549" s="33"/>
      <c r="R549" s="27"/>
      <c r="S549" s="27">
        <f>(2*$AO$3)-2*(A549-1)</f>
        <v>230</v>
      </c>
      <c r="T549" s="22" t="s">
        <v>66</v>
      </c>
    </row>
    <row r="550" spans="1:20" ht="12.75">
      <c r="A550" s="27">
        <f>RANK(G550,$G$8:$G$663,0)</f>
        <v>543</v>
      </c>
      <c r="B550" s="23" t="s">
        <v>737</v>
      </c>
      <c r="C550" s="22" t="s">
        <v>113</v>
      </c>
      <c r="D550" s="22" t="s">
        <v>12</v>
      </c>
      <c r="E550" s="22" t="s">
        <v>366</v>
      </c>
      <c r="F550" s="22" t="s">
        <v>43</v>
      </c>
      <c r="G550" s="34">
        <v>2119</v>
      </c>
      <c r="H550" s="31">
        <f>G550-$G$7</f>
        <v>-855</v>
      </c>
      <c r="I550" s="35">
        <v>695</v>
      </c>
      <c r="J550" s="11">
        <f>RANK(I550,$I$8:$I$663,0)</f>
        <v>509</v>
      </c>
      <c r="K550" s="35">
        <v>703</v>
      </c>
      <c r="L550" s="11">
        <f>RANK(K550,$K$8:$K$663,0)</f>
        <v>443</v>
      </c>
      <c r="M550" s="35">
        <v>721</v>
      </c>
      <c r="N550" s="11">
        <f>RANK(M550,$M$8:$M$663,0)</f>
        <v>569</v>
      </c>
      <c r="O550" s="33"/>
      <c r="P550" s="33"/>
      <c r="Q550" s="33"/>
      <c r="R550" s="27"/>
      <c r="S550" s="27">
        <f>(2*$AO$3)-2*(A550-1)</f>
        <v>228</v>
      </c>
      <c r="T550" s="22" t="s">
        <v>66</v>
      </c>
    </row>
    <row r="551" spans="1:20" ht="12.75">
      <c r="A551" s="27">
        <f>RANK(G551,$G$8:$G$663,0)</f>
        <v>544</v>
      </c>
      <c r="B551" s="28" t="s">
        <v>738</v>
      </c>
      <c r="C551" s="29" t="s">
        <v>23</v>
      </c>
      <c r="D551" s="29" t="s">
        <v>11</v>
      </c>
      <c r="E551" s="29" t="s">
        <v>458</v>
      </c>
      <c r="F551" s="29" t="s">
        <v>43</v>
      </c>
      <c r="G551" s="30">
        <v>2118</v>
      </c>
      <c r="H551" s="31">
        <f>G551-$G$7</f>
        <v>-856</v>
      </c>
      <c r="I551" s="32">
        <v>675</v>
      </c>
      <c r="J551" s="11">
        <f>RANK(I551,$I$8:$I$663,0)</f>
        <v>534</v>
      </c>
      <c r="K551" s="32">
        <v>683</v>
      </c>
      <c r="L551" s="11">
        <f>RANK(K551,$K$8:$K$663,0)</f>
        <v>510</v>
      </c>
      <c r="M551" s="32">
        <v>760</v>
      </c>
      <c r="N551" s="11">
        <f>RANK(M551,$M$8:$M$663,0)</f>
        <v>519</v>
      </c>
      <c r="O551" s="26"/>
      <c r="P551" s="22"/>
      <c r="Q551" s="22"/>
      <c r="R551" s="22"/>
      <c r="S551" s="27">
        <f>(2*$AO$3)-2*(A551-1)</f>
        <v>226</v>
      </c>
      <c r="T551" s="22" t="s">
        <v>47</v>
      </c>
    </row>
    <row r="552" spans="1:20" ht="12.75">
      <c r="A552" s="27">
        <f>RANK(G552,$G$8:$G$663,0)</f>
        <v>545</v>
      </c>
      <c r="B552" s="28" t="s">
        <v>739</v>
      </c>
      <c r="C552" s="29" t="s">
        <v>113</v>
      </c>
      <c r="D552" s="29" t="s">
        <v>11</v>
      </c>
      <c r="E552" s="29" t="s">
        <v>214</v>
      </c>
      <c r="F552" s="29" t="s">
        <v>43</v>
      </c>
      <c r="G552" s="30">
        <v>2115</v>
      </c>
      <c r="H552" s="31">
        <f>G552-$G$7</f>
        <v>-859</v>
      </c>
      <c r="I552" s="32">
        <v>603</v>
      </c>
      <c r="J552" s="11">
        <f>RANK(I552,$I$8:$I$663,0)</f>
        <v>610</v>
      </c>
      <c r="K552" s="32">
        <v>689</v>
      </c>
      <c r="L552" s="11">
        <f>RANK(K552,$K$8:$K$663,0)</f>
        <v>488</v>
      </c>
      <c r="M552" s="32">
        <v>823</v>
      </c>
      <c r="N552" s="11">
        <f>RANK(M552,$M$8:$M$663,0)</f>
        <v>362</v>
      </c>
      <c r="O552" s="33"/>
      <c r="P552" s="33"/>
      <c r="Q552" s="33"/>
      <c r="R552" s="27"/>
      <c r="S552" s="27">
        <f>(2*$AO$3)-2*(A552-1)</f>
        <v>224</v>
      </c>
      <c r="T552" s="22" t="s">
        <v>73</v>
      </c>
    </row>
    <row r="553" spans="1:20" ht="12.75">
      <c r="A553" s="27">
        <f>RANK(G553,$G$8:$G$663,0)</f>
        <v>546</v>
      </c>
      <c r="B553" s="28" t="s">
        <v>740</v>
      </c>
      <c r="C553" s="29" t="s">
        <v>113</v>
      </c>
      <c r="D553" s="29" t="s">
        <v>11</v>
      </c>
      <c r="E553" s="29" t="s">
        <v>72</v>
      </c>
      <c r="F553" s="29" t="s">
        <v>43</v>
      </c>
      <c r="G553" s="30">
        <v>2114</v>
      </c>
      <c r="H553" s="31">
        <f>G553-$G$7</f>
        <v>-860</v>
      </c>
      <c r="I553" s="32">
        <v>605</v>
      </c>
      <c r="J553" s="11">
        <f>RANK(I553,$I$8:$I$663,0)</f>
        <v>608</v>
      </c>
      <c r="K553" s="32">
        <v>753</v>
      </c>
      <c r="L553" s="11">
        <f>RANK(K553,$K$8:$K$663,0)</f>
        <v>288</v>
      </c>
      <c r="M553" s="32">
        <v>756</v>
      </c>
      <c r="N553" s="11">
        <f>RANK(M553,$M$8:$M$663,0)</f>
        <v>525</v>
      </c>
      <c r="O553" s="33"/>
      <c r="P553" s="33"/>
      <c r="Q553" s="33"/>
      <c r="R553" s="27"/>
      <c r="S553" s="27">
        <f>(2*$AO$3)-2*(A553-1)</f>
        <v>222</v>
      </c>
      <c r="T553" s="22" t="s">
        <v>73</v>
      </c>
    </row>
    <row r="554" spans="1:20" ht="12.75">
      <c r="A554" s="27">
        <f>RANK(G554,$G$8:$G$663,0)</f>
        <v>547</v>
      </c>
      <c r="B554" s="28" t="s">
        <v>741</v>
      </c>
      <c r="C554" s="29" t="s">
        <v>113</v>
      </c>
      <c r="D554" s="29" t="s">
        <v>11</v>
      </c>
      <c r="E554" s="29" t="s">
        <v>214</v>
      </c>
      <c r="F554" s="29" t="s">
        <v>43</v>
      </c>
      <c r="G554" s="30">
        <v>2112</v>
      </c>
      <c r="H554" s="31">
        <f>G554-$G$7</f>
        <v>-862</v>
      </c>
      <c r="I554" s="32">
        <v>715</v>
      </c>
      <c r="J554" s="11">
        <f>RANK(I554,$I$8:$I$663,0)</f>
        <v>491</v>
      </c>
      <c r="K554" s="32">
        <v>579</v>
      </c>
      <c r="L554" s="11">
        <f>RANK(K554,$K$8:$K$663,0)</f>
        <v>640</v>
      </c>
      <c r="M554" s="32">
        <v>818</v>
      </c>
      <c r="N554" s="11">
        <f>RANK(M554,$M$8:$M$663,0)</f>
        <v>380</v>
      </c>
      <c r="O554" s="33"/>
      <c r="P554" s="33"/>
      <c r="Q554" s="33"/>
      <c r="R554" s="27"/>
      <c r="S554" s="27">
        <f>(2*$AO$3)-2*(A554-1)</f>
        <v>220</v>
      </c>
      <c r="T554" s="22" t="s">
        <v>73</v>
      </c>
    </row>
    <row r="555" spans="1:20" ht="12.75">
      <c r="A555" s="27">
        <f>RANK(G555,$G$8:$G$663,0)</f>
        <v>548</v>
      </c>
      <c r="B555" s="28" t="s">
        <v>742</v>
      </c>
      <c r="C555" s="29" t="s">
        <v>113</v>
      </c>
      <c r="D555" s="29" t="s">
        <v>11</v>
      </c>
      <c r="E555" s="29" t="s">
        <v>134</v>
      </c>
      <c r="F555" s="29" t="s">
        <v>43</v>
      </c>
      <c r="G555" s="30">
        <v>2109</v>
      </c>
      <c r="H555" s="31">
        <f>G555-$G$7</f>
        <v>-865</v>
      </c>
      <c r="I555" s="32">
        <v>755</v>
      </c>
      <c r="J555" s="11">
        <f>RANK(I555,$I$8:$I$663,0)</f>
        <v>426</v>
      </c>
      <c r="K555" s="32">
        <v>659</v>
      </c>
      <c r="L555" s="11">
        <f>RANK(K555,$K$8:$K$663,0)</f>
        <v>553</v>
      </c>
      <c r="M555" s="32">
        <v>695</v>
      </c>
      <c r="N555" s="11">
        <f>RANK(M555,$M$8:$M$663,0)</f>
        <v>597</v>
      </c>
      <c r="O555" s="33"/>
      <c r="P555" s="33"/>
      <c r="Q555" s="33"/>
      <c r="R555" s="27"/>
      <c r="S555" s="27">
        <f>(2*$AO$3)-2*(A555-1)</f>
        <v>218</v>
      </c>
      <c r="T555" s="22" t="s">
        <v>44</v>
      </c>
    </row>
    <row r="556" spans="1:20" ht="12.75">
      <c r="A556" s="27">
        <f>RANK(G556,$G$8:$G$663,0)</f>
        <v>549</v>
      </c>
      <c r="B556" s="28" t="s">
        <v>743</v>
      </c>
      <c r="C556" s="29" t="s">
        <v>23</v>
      </c>
      <c r="D556" s="29" t="s">
        <v>16</v>
      </c>
      <c r="E556" s="29" t="s">
        <v>123</v>
      </c>
      <c r="F556" s="29" t="s">
        <v>43</v>
      </c>
      <c r="G556" s="30">
        <v>2107</v>
      </c>
      <c r="H556" s="31">
        <f>G556-$G$7</f>
        <v>-867</v>
      </c>
      <c r="I556" s="32">
        <v>637</v>
      </c>
      <c r="J556" s="11">
        <f>RANK(I556,$I$8:$I$663,0)</f>
        <v>574</v>
      </c>
      <c r="K556" s="32">
        <v>728</v>
      </c>
      <c r="L556" s="11">
        <f>RANK(K556,$K$8:$K$663,0)</f>
        <v>359</v>
      </c>
      <c r="M556" s="32">
        <v>742</v>
      </c>
      <c r="N556" s="11">
        <f>RANK(M556,$M$8:$M$663,0)</f>
        <v>547</v>
      </c>
      <c r="O556" s="33"/>
      <c r="P556" s="33"/>
      <c r="Q556" s="33"/>
      <c r="R556" s="27"/>
      <c r="S556" s="27">
        <f>(2*$AO$3)-2*(A556-1)</f>
        <v>216</v>
      </c>
      <c r="T556" s="22" t="s">
        <v>44</v>
      </c>
    </row>
    <row r="557" spans="1:20" ht="12.75">
      <c r="A557" s="27">
        <f>RANK(G557,$G$8:$G$663,0)</f>
        <v>549</v>
      </c>
      <c r="B557" s="28" t="s">
        <v>744</v>
      </c>
      <c r="C557" s="29" t="s">
        <v>23</v>
      </c>
      <c r="D557" s="29" t="s">
        <v>14</v>
      </c>
      <c r="E557" s="29" t="s">
        <v>78</v>
      </c>
      <c r="F557" s="29" t="s">
        <v>43</v>
      </c>
      <c r="G557" s="30">
        <v>2107</v>
      </c>
      <c r="H557" s="31">
        <f>G557-$G$7</f>
        <v>-867</v>
      </c>
      <c r="I557" s="32">
        <v>590</v>
      </c>
      <c r="J557" s="11">
        <f>RANK(I557,$I$8:$I$663,0)</f>
        <v>618</v>
      </c>
      <c r="K557" s="32">
        <v>779</v>
      </c>
      <c r="L557" s="11">
        <f>RANK(K557,$K$8:$K$663,0)</f>
        <v>206</v>
      </c>
      <c r="M557" s="32">
        <v>738</v>
      </c>
      <c r="N557" s="11">
        <f>RANK(M557,$M$8:$M$663,0)</f>
        <v>552</v>
      </c>
      <c r="O557" s="26"/>
      <c r="P557" s="22"/>
      <c r="Q557" s="22"/>
      <c r="R557" s="22"/>
      <c r="S557" s="27">
        <f>(2*$AO$3)-2*(A557-1)</f>
        <v>216</v>
      </c>
      <c r="T557" s="22" t="s">
        <v>47</v>
      </c>
    </row>
    <row r="558" spans="1:20" ht="12.75">
      <c r="A558" s="27">
        <f>RANK(G558,$G$8:$G$663,0)</f>
        <v>551</v>
      </c>
      <c r="B558" s="23" t="s">
        <v>745</v>
      </c>
      <c r="C558" s="22" t="s">
        <v>61</v>
      </c>
      <c r="D558" s="22" t="s">
        <v>12</v>
      </c>
      <c r="E558" s="22" t="s">
        <v>668</v>
      </c>
      <c r="F558" s="22" t="s">
        <v>43</v>
      </c>
      <c r="G558" s="34">
        <v>2106</v>
      </c>
      <c r="H558" s="31">
        <f>G558-$G$7</f>
        <v>-868</v>
      </c>
      <c r="I558" s="35">
        <v>662</v>
      </c>
      <c r="J558" s="11">
        <f>RANK(I558,$I$8:$I$663,0)</f>
        <v>553</v>
      </c>
      <c r="K558" s="35">
        <v>681</v>
      </c>
      <c r="L558" s="11">
        <f>RANK(K558,$K$8:$K$663,0)</f>
        <v>516</v>
      </c>
      <c r="M558" s="35">
        <v>763</v>
      </c>
      <c r="N558" s="11">
        <f>RANK(M558,$M$8:$M$663,0)</f>
        <v>514</v>
      </c>
      <c r="O558" s="33"/>
      <c r="P558" s="33"/>
      <c r="Q558" s="33"/>
      <c r="R558" s="27"/>
      <c r="S558" s="27">
        <f>(2*$AO$3)-2*(A558-1)</f>
        <v>212</v>
      </c>
      <c r="T558" s="22" t="s">
        <v>66</v>
      </c>
    </row>
    <row r="559" spans="1:20" ht="12.75">
      <c r="A559" s="27">
        <f>RANK(G559,$G$8:$G$663,0)</f>
        <v>552</v>
      </c>
      <c r="B559" s="28" t="s">
        <v>746</v>
      </c>
      <c r="C559" s="29" t="s">
        <v>61</v>
      </c>
      <c r="D559" s="29" t="s">
        <v>12</v>
      </c>
      <c r="E559" s="29" t="s">
        <v>422</v>
      </c>
      <c r="F559" s="29" t="s">
        <v>43</v>
      </c>
      <c r="G559" s="30">
        <v>2105</v>
      </c>
      <c r="H559" s="31">
        <f>G559-$G$7</f>
        <v>-869</v>
      </c>
      <c r="I559" s="32">
        <v>690</v>
      </c>
      <c r="J559" s="11">
        <f>RANK(I559,$I$8:$I$663,0)</f>
        <v>517</v>
      </c>
      <c r="K559" s="32">
        <v>720</v>
      </c>
      <c r="L559" s="11">
        <f>RANK(K559,$K$8:$K$663,0)</f>
        <v>387</v>
      </c>
      <c r="M559" s="32">
        <v>695</v>
      </c>
      <c r="N559" s="11">
        <f>RANK(M559,$M$8:$M$663,0)</f>
        <v>597</v>
      </c>
      <c r="O559" s="33"/>
      <c r="P559" s="33"/>
      <c r="Q559" s="33"/>
      <c r="R559" s="27"/>
      <c r="S559" s="27">
        <f>(2*$AO$3)-2*(A559-1)</f>
        <v>210</v>
      </c>
      <c r="T559" s="22" t="s">
        <v>44</v>
      </c>
    </row>
    <row r="560" spans="1:20" ht="12.75">
      <c r="A560" s="27">
        <f>RANK(G560,$G$8:$G$663,0)</f>
        <v>552</v>
      </c>
      <c r="B560" s="28" t="s">
        <v>747</v>
      </c>
      <c r="C560" s="29" t="s">
        <v>23</v>
      </c>
      <c r="D560" s="29" t="s">
        <v>12</v>
      </c>
      <c r="E560" s="29" t="s">
        <v>341</v>
      </c>
      <c r="F560" s="29" t="s">
        <v>342</v>
      </c>
      <c r="G560" s="30">
        <v>2105</v>
      </c>
      <c r="H560" s="31">
        <f>G560-$G$7</f>
        <v>-869</v>
      </c>
      <c r="I560" s="32">
        <v>537</v>
      </c>
      <c r="J560" s="11">
        <f>RANK(I560,$I$8:$I$663,0)</f>
        <v>639</v>
      </c>
      <c r="K560" s="32">
        <v>753</v>
      </c>
      <c r="L560" s="11">
        <f>RANK(K560,$K$8:$K$663,0)</f>
        <v>288</v>
      </c>
      <c r="M560" s="32">
        <v>815</v>
      </c>
      <c r="N560" s="11">
        <f>RANK(M560,$M$8:$M$663,0)</f>
        <v>388</v>
      </c>
      <c r="O560" s="33"/>
      <c r="P560" s="33"/>
      <c r="Q560" s="33"/>
      <c r="R560" s="27"/>
      <c r="S560" s="27">
        <f>(2*$AO$3)-2*(A560-1)</f>
        <v>210</v>
      </c>
      <c r="T560" s="22" t="s">
        <v>44</v>
      </c>
    </row>
    <row r="561" spans="1:20" ht="12.75">
      <c r="A561" s="27">
        <f>RANK(G561,$G$8:$G$663,0)</f>
        <v>554</v>
      </c>
      <c r="B561" s="28" t="s">
        <v>748</v>
      </c>
      <c r="C561" s="29" t="s">
        <v>61</v>
      </c>
      <c r="D561" s="29" t="s">
        <v>11</v>
      </c>
      <c r="E561" s="29" t="s">
        <v>749</v>
      </c>
      <c r="F561" s="29" t="s">
        <v>43</v>
      </c>
      <c r="G561" s="30">
        <v>2104</v>
      </c>
      <c r="H561" s="31">
        <f>G561-$G$7</f>
        <v>-870</v>
      </c>
      <c r="I561" s="32">
        <v>773</v>
      </c>
      <c r="J561" s="11">
        <f>RANK(I561,$I$8:$I$663,0)</f>
        <v>388</v>
      </c>
      <c r="K561" s="32">
        <v>631</v>
      </c>
      <c r="L561" s="11">
        <f>RANK(K561,$K$8:$K$663,0)</f>
        <v>603</v>
      </c>
      <c r="M561" s="32">
        <v>700</v>
      </c>
      <c r="N561" s="11">
        <f>RANK(M561,$M$8:$M$663,0)</f>
        <v>589</v>
      </c>
      <c r="O561" s="26"/>
      <c r="P561" s="22"/>
      <c r="Q561" s="22"/>
      <c r="R561" s="22"/>
      <c r="S561" s="27">
        <f>(2*$AO$3)-2*(A561-1)</f>
        <v>206</v>
      </c>
      <c r="T561" s="22" t="s">
        <v>47</v>
      </c>
    </row>
    <row r="562" spans="1:20" ht="12.75">
      <c r="A562" s="27">
        <f>RANK(G562,$G$8:$G$663,0)</f>
        <v>555</v>
      </c>
      <c r="B562" s="28" t="s">
        <v>750</v>
      </c>
      <c r="C562" s="29" t="s">
        <v>113</v>
      </c>
      <c r="D562" s="29" t="s">
        <v>11</v>
      </c>
      <c r="E562" s="29" t="s">
        <v>214</v>
      </c>
      <c r="F562" s="29" t="s">
        <v>43</v>
      </c>
      <c r="G562" s="30">
        <v>2103</v>
      </c>
      <c r="H562" s="31">
        <f>G562-$G$7</f>
        <v>-871</v>
      </c>
      <c r="I562" s="32">
        <v>675</v>
      </c>
      <c r="J562" s="11">
        <f>RANK(I562,$I$8:$I$663,0)</f>
        <v>534</v>
      </c>
      <c r="K562" s="32">
        <v>773</v>
      </c>
      <c r="L562" s="11">
        <f>RANK(K562,$K$8:$K$663,0)</f>
        <v>226</v>
      </c>
      <c r="M562" s="32">
        <v>655</v>
      </c>
      <c r="N562" s="11">
        <f>RANK(M562,$M$8:$M$663,0)</f>
        <v>628</v>
      </c>
      <c r="O562" s="33"/>
      <c r="P562" s="33"/>
      <c r="Q562" s="33"/>
      <c r="R562" s="27"/>
      <c r="S562" s="27">
        <f>(2*$AO$3)-2*(A562-1)</f>
        <v>204</v>
      </c>
      <c r="T562" s="22" t="s">
        <v>73</v>
      </c>
    </row>
    <row r="563" spans="1:20" ht="12.75">
      <c r="A563" s="27">
        <f>RANK(G563,$G$8:$G$663,0)</f>
        <v>555</v>
      </c>
      <c r="B563" s="28" t="s">
        <v>751</v>
      </c>
      <c r="C563" s="29" t="s">
        <v>23</v>
      </c>
      <c r="D563" s="29" t="s">
        <v>12</v>
      </c>
      <c r="E563" s="29" t="s">
        <v>752</v>
      </c>
      <c r="F563" s="29" t="s">
        <v>43</v>
      </c>
      <c r="G563" s="30">
        <v>2103</v>
      </c>
      <c r="H563" s="31">
        <f>G563-$G$7</f>
        <v>-871</v>
      </c>
      <c r="I563" s="32">
        <v>637</v>
      </c>
      <c r="J563" s="11">
        <f>RANK(I563,$I$8:$I$663,0)</f>
        <v>574</v>
      </c>
      <c r="K563" s="32">
        <v>723</v>
      </c>
      <c r="L563" s="11">
        <f>RANK(K563,$K$8:$K$663,0)</f>
        <v>373</v>
      </c>
      <c r="M563" s="32">
        <v>743</v>
      </c>
      <c r="N563" s="11">
        <f>RANK(M563,$M$8:$M$663,0)</f>
        <v>544</v>
      </c>
      <c r="O563" s="33"/>
      <c r="P563" s="33"/>
      <c r="Q563" s="33"/>
      <c r="R563" s="27"/>
      <c r="S563" s="27">
        <f>(2*$AO$3)-2*(A563-1)</f>
        <v>204</v>
      </c>
      <c r="T563" s="22" t="s">
        <v>73</v>
      </c>
    </row>
    <row r="564" spans="1:20" ht="12.75">
      <c r="A564" s="27">
        <f>RANK(G564,$G$8:$G$663,0)</f>
        <v>555</v>
      </c>
      <c r="B564" s="28" t="s">
        <v>753</v>
      </c>
      <c r="C564" s="29" t="s">
        <v>61</v>
      </c>
      <c r="D564" s="29" t="s">
        <v>15</v>
      </c>
      <c r="E564" s="29" t="s">
        <v>359</v>
      </c>
      <c r="F564" s="29" t="s">
        <v>43</v>
      </c>
      <c r="G564" s="30">
        <v>2103</v>
      </c>
      <c r="H564" s="31">
        <f>G564-$G$7</f>
        <v>-871</v>
      </c>
      <c r="I564" s="32">
        <v>595</v>
      </c>
      <c r="J564" s="11">
        <f>RANK(I564,$I$8:$I$663,0)</f>
        <v>616</v>
      </c>
      <c r="K564" s="32">
        <v>701</v>
      </c>
      <c r="L564" s="11">
        <f>RANK(K564,$K$8:$K$663,0)</f>
        <v>450</v>
      </c>
      <c r="M564" s="32">
        <v>807</v>
      </c>
      <c r="N564" s="11">
        <f>RANK(M564,$M$8:$M$663,0)</f>
        <v>419</v>
      </c>
      <c r="O564" s="26"/>
      <c r="P564" s="22"/>
      <c r="Q564" s="22"/>
      <c r="R564" s="22"/>
      <c r="S564" s="27">
        <f>(2*$AO$3)-2*(A564-1)</f>
        <v>204</v>
      </c>
      <c r="T564" s="22" t="s">
        <v>47</v>
      </c>
    </row>
    <row r="565" spans="1:20" ht="12.75">
      <c r="A565" s="27">
        <f>RANK(G565,$G$8:$G$663,0)</f>
        <v>558</v>
      </c>
      <c r="B565" s="23" t="s">
        <v>754</v>
      </c>
      <c r="C565" s="22" t="s">
        <v>23</v>
      </c>
      <c r="D565" s="22" t="s">
        <v>15</v>
      </c>
      <c r="E565" s="22" t="s">
        <v>755</v>
      </c>
      <c r="F565" s="22" t="s">
        <v>43</v>
      </c>
      <c r="G565" s="34">
        <v>2101</v>
      </c>
      <c r="H565" s="31">
        <f>G565-$G$7</f>
        <v>-873</v>
      </c>
      <c r="I565" s="35">
        <v>632</v>
      </c>
      <c r="J565" s="11">
        <f>RANK(I565,$I$8:$I$663,0)</f>
        <v>588</v>
      </c>
      <c r="K565" s="35">
        <v>718</v>
      </c>
      <c r="L565" s="11">
        <f>RANK(K565,$K$8:$K$663,0)</f>
        <v>396</v>
      </c>
      <c r="M565" s="35">
        <v>751</v>
      </c>
      <c r="N565" s="11">
        <f>RANK(M565,$M$8:$M$663,0)</f>
        <v>536</v>
      </c>
      <c r="O565" s="33"/>
      <c r="P565" s="33"/>
      <c r="Q565" s="33"/>
      <c r="R565" s="27"/>
      <c r="S565" s="27">
        <f>(2*$AO$3)-2*(A565-1)</f>
        <v>198</v>
      </c>
      <c r="T565" s="22" t="s">
        <v>66</v>
      </c>
    </row>
    <row r="566" spans="1:20" ht="12.75">
      <c r="A566" s="27">
        <f>RANK(G566,$G$8:$G$663,0)</f>
        <v>559</v>
      </c>
      <c r="B566" s="23" t="s">
        <v>756</v>
      </c>
      <c r="C566" s="22" t="s">
        <v>23</v>
      </c>
      <c r="D566" s="22" t="s">
        <v>13</v>
      </c>
      <c r="E566" s="22" t="s">
        <v>757</v>
      </c>
      <c r="F566" s="22" t="s">
        <v>43</v>
      </c>
      <c r="G566" s="34">
        <v>2098</v>
      </c>
      <c r="H566" s="31">
        <f>G566-$G$7</f>
        <v>-876</v>
      </c>
      <c r="I566" s="35">
        <v>669</v>
      </c>
      <c r="J566" s="11">
        <f>RANK(I566,$I$8:$I$663,0)</f>
        <v>543</v>
      </c>
      <c r="K566" s="35">
        <v>622</v>
      </c>
      <c r="L566" s="11">
        <f>RANK(K566,$K$8:$K$663,0)</f>
        <v>612</v>
      </c>
      <c r="M566" s="35">
        <v>807</v>
      </c>
      <c r="N566" s="11">
        <f>RANK(M566,$M$8:$M$663,0)</f>
        <v>419</v>
      </c>
      <c r="O566" s="33"/>
      <c r="P566" s="33"/>
      <c r="Q566" s="33"/>
      <c r="R566" s="27"/>
      <c r="S566" s="27">
        <f>(2*$AO$3)-2*(A566-1)</f>
        <v>196</v>
      </c>
      <c r="T566" s="22" t="s">
        <v>66</v>
      </c>
    </row>
    <row r="567" spans="1:20" ht="12.75">
      <c r="A567" s="27">
        <f>RANK(G567,$G$8:$G$663,0)</f>
        <v>560</v>
      </c>
      <c r="B567" s="28" t="s">
        <v>758</v>
      </c>
      <c r="C567" s="29" t="s">
        <v>61</v>
      </c>
      <c r="D567" s="29" t="s">
        <v>11</v>
      </c>
      <c r="E567" s="29" t="s">
        <v>214</v>
      </c>
      <c r="F567" s="29" t="s">
        <v>43</v>
      </c>
      <c r="G567" s="30">
        <v>2088</v>
      </c>
      <c r="H567" s="31">
        <f>G567-$G$7</f>
        <v>-886</v>
      </c>
      <c r="I567" s="32">
        <v>705</v>
      </c>
      <c r="J567" s="11">
        <f>RANK(I567,$I$8:$I$663,0)</f>
        <v>502</v>
      </c>
      <c r="K567" s="32">
        <v>629</v>
      </c>
      <c r="L567" s="11">
        <f>RANK(K567,$K$8:$K$663,0)</f>
        <v>606</v>
      </c>
      <c r="M567" s="32">
        <v>754</v>
      </c>
      <c r="N567" s="11">
        <f>RANK(M567,$M$8:$M$663,0)</f>
        <v>527</v>
      </c>
      <c r="O567" s="33"/>
      <c r="P567" s="33"/>
      <c r="Q567" s="33"/>
      <c r="R567" s="27"/>
      <c r="S567" s="27">
        <f>(2*$AO$3)-2*(A567-1)</f>
        <v>194</v>
      </c>
      <c r="T567" s="22" t="s">
        <v>73</v>
      </c>
    </row>
    <row r="568" spans="1:20" ht="12.75">
      <c r="A568" s="27">
        <f>RANK(G568,$G$8:$G$663,0)</f>
        <v>561</v>
      </c>
      <c r="B568" s="28" t="s">
        <v>759</v>
      </c>
      <c r="C568" s="29" t="s">
        <v>23</v>
      </c>
      <c r="D568" s="29" t="s">
        <v>10</v>
      </c>
      <c r="E568" s="29" t="s">
        <v>760</v>
      </c>
      <c r="F568" s="29" t="s">
        <v>43</v>
      </c>
      <c r="G568" s="30">
        <v>2085</v>
      </c>
      <c r="H568" s="31">
        <f>G568-$G$7</f>
        <v>-889</v>
      </c>
      <c r="I568" s="32">
        <v>528</v>
      </c>
      <c r="J568" s="11">
        <f>RANK(I568,$I$8:$I$663,0)</f>
        <v>643</v>
      </c>
      <c r="K568" s="32">
        <v>725</v>
      </c>
      <c r="L568" s="11">
        <f>RANK(K568,$K$8:$K$663,0)</f>
        <v>365</v>
      </c>
      <c r="M568" s="32">
        <v>832</v>
      </c>
      <c r="N568" s="11">
        <f>RANK(M568,$M$8:$M$663,0)</f>
        <v>324</v>
      </c>
      <c r="O568" s="26"/>
      <c r="P568" s="22"/>
      <c r="Q568" s="22"/>
      <c r="R568" s="22"/>
      <c r="S568" s="27">
        <f>(2*$AO$3)-2*(A568-1)</f>
        <v>192</v>
      </c>
      <c r="T568" s="22" t="s">
        <v>47</v>
      </c>
    </row>
    <row r="569" spans="1:20" ht="12.75">
      <c r="A569" s="27">
        <f>RANK(G569,$G$8:$G$663,0)</f>
        <v>562</v>
      </c>
      <c r="B569" s="23" t="s">
        <v>761</v>
      </c>
      <c r="C569" s="22" t="s">
        <v>61</v>
      </c>
      <c r="D569" s="22" t="s">
        <v>9</v>
      </c>
      <c r="E569" s="22" t="s">
        <v>631</v>
      </c>
      <c r="F569" s="22" t="s">
        <v>43</v>
      </c>
      <c r="G569" s="34">
        <v>2084</v>
      </c>
      <c r="H569" s="31">
        <f>G569-$G$7</f>
        <v>-890</v>
      </c>
      <c r="I569" s="35">
        <v>694</v>
      </c>
      <c r="J569" s="11">
        <f>RANK(I569,$I$8:$I$663,0)</f>
        <v>512</v>
      </c>
      <c r="K569" s="35">
        <v>678</v>
      </c>
      <c r="L569" s="11">
        <f>RANK(K569,$K$8:$K$663,0)</f>
        <v>522</v>
      </c>
      <c r="M569" s="35">
        <v>712</v>
      </c>
      <c r="N569" s="11">
        <f>RANK(M569,$M$8:$M$663,0)</f>
        <v>581</v>
      </c>
      <c r="O569" s="33"/>
      <c r="P569" s="33"/>
      <c r="Q569" s="33"/>
      <c r="R569" s="27"/>
      <c r="S569" s="27">
        <f>(2*$AO$3)-2*(A569-1)</f>
        <v>190</v>
      </c>
      <c r="T569" s="22" t="s">
        <v>66</v>
      </c>
    </row>
    <row r="570" spans="1:20" ht="12.75">
      <c r="A570" s="27">
        <f>RANK(G570,$G$8:$G$663,0)</f>
        <v>563</v>
      </c>
      <c r="B570" s="28" t="s">
        <v>762</v>
      </c>
      <c r="C570" s="29" t="s">
        <v>113</v>
      </c>
      <c r="D570" s="29" t="s">
        <v>12</v>
      </c>
      <c r="E570" s="29" t="s">
        <v>499</v>
      </c>
      <c r="F570" s="29" t="s">
        <v>43</v>
      </c>
      <c r="G570" s="30">
        <v>2083</v>
      </c>
      <c r="H570" s="31">
        <f>G570-$G$7</f>
        <v>-891</v>
      </c>
      <c r="I570" s="32">
        <v>681</v>
      </c>
      <c r="J570" s="11">
        <f>RANK(I570,$I$8:$I$663,0)</f>
        <v>524</v>
      </c>
      <c r="K570" s="32">
        <v>654</v>
      </c>
      <c r="L570" s="11">
        <f>RANK(K570,$K$8:$K$663,0)</f>
        <v>562</v>
      </c>
      <c r="M570" s="32">
        <v>748</v>
      </c>
      <c r="N570" s="11">
        <f>RANK(M570,$M$8:$M$663,0)</f>
        <v>540</v>
      </c>
      <c r="O570" s="26"/>
      <c r="P570" s="22"/>
      <c r="Q570" s="22"/>
      <c r="R570" s="22"/>
      <c r="S570" s="27">
        <f>(2*$AO$3)-2*(A570-1)</f>
        <v>188</v>
      </c>
      <c r="T570" s="22" t="s">
        <v>47</v>
      </c>
    </row>
    <row r="571" spans="1:20" ht="12.75">
      <c r="A571" s="27">
        <f>RANK(G571,$G$8:$G$663,0)</f>
        <v>564</v>
      </c>
      <c r="B571" s="23" t="s">
        <v>763</v>
      </c>
      <c r="C571" s="22" t="s">
        <v>113</v>
      </c>
      <c r="D571" s="22" t="s">
        <v>11</v>
      </c>
      <c r="E571" s="22" t="s">
        <v>121</v>
      </c>
      <c r="F571" s="22" t="s">
        <v>43</v>
      </c>
      <c r="G571" s="34">
        <v>2078</v>
      </c>
      <c r="H571" s="31">
        <f>G571-$G$7</f>
        <v>-896</v>
      </c>
      <c r="I571" s="35">
        <v>639</v>
      </c>
      <c r="J571" s="11">
        <f>RANK(I571,$I$8:$I$663,0)</f>
        <v>572</v>
      </c>
      <c r="K571" s="35">
        <v>672</v>
      </c>
      <c r="L571" s="11">
        <f>RANK(K571,$K$8:$K$663,0)</f>
        <v>538</v>
      </c>
      <c r="M571" s="35">
        <v>767</v>
      </c>
      <c r="N571" s="11">
        <f>RANK(M571,$M$8:$M$663,0)</f>
        <v>506</v>
      </c>
      <c r="O571" s="33"/>
      <c r="P571" s="33"/>
      <c r="Q571" s="33"/>
      <c r="R571" s="27"/>
      <c r="S571" s="27">
        <f>(2*$AO$3)-2*(A571-1)</f>
        <v>186</v>
      </c>
      <c r="T571" s="22" t="s">
        <v>66</v>
      </c>
    </row>
    <row r="572" spans="1:20" ht="12.75">
      <c r="A572" s="27">
        <f>RANK(G572,$G$8:$G$663,0)</f>
        <v>565</v>
      </c>
      <c r="B572" s="28" t="s">
        <v>764</v>
      </c>
      <c r="C572" s="29" t="s">
        <v>23</v>
      </c>
      <c r="D572" s="29" t="s">
        <v>15</v>
      </c>
      <c r="E572" s="29" t="s">
        <v>455</v>
      </c>
      <c r="F572" s="29" t="s">
        <v>43</v>
      </c>
      <c r="G572" s="30">
        <v>2076</v>
      </c>
      <c r="H572" s="31">
        <f>G572-$G$7</f>
        <v>-898</v>
      </c>
      <c r="I572" s="32">
        <v>678</v>
      </c>
      <c r="J572" s="11">
        <f>RANK(I572,$I$8:$I$663,0)</f>
        <v>529</v>
      </c>
      <c r="K572" s="32">
        <v>687</v>
      </c>
      <c r="L572" s="11">
        <f>RANK(K572,$K$8:$K$663,0)</f>
        <v>498</v>
      </c>
      <c r="M572" s="32">
        <v>711</v>
      </c>
      <c r="N572" s="11">
        <f>RANK(M572,$M$8:$M$663,0)</f>
        <v>583</v>
      </c>
      <c r="O572" s="26"/>
      <c r="P572" s="22"/>
      <c r="Q572" s="22"/>
      <c r="R572" s="22"/>
      <c r="S572" s="27">
        <f>(2*$AO$3)-2*(A572-1)</f>
        <v>184</v>
      </c>
      <c r="T572" s="22" t="s">
        <v>47</v>
      </c>
    </row>
    <row r="573" spans="1:20" ht="12.75">
      <c r="A573" s="27">
        <f>RANK(G573,$G$8:$G$663,0)</f>
        <v>566</v>
      </c>
      <c r="B573" s="28" t="s">
        <v>765</v>
      </c>
      <c r="C573" s="29" t="s">
        <v>113</v>
      </c>
      <c r="D573" s="29" t="s">
        <v>11</v>
      </c>
      <c r="E573" s="29" t="s">
        <v>229</v>
      </c>
      <c r="F573" s="29" t="s">
        <v>43</v>
      </c>
      <c r="G573" s="30">
        <v>2074</v>
      </c>
      <c r="H573" s="31">
        <f>G573-$G$7</f>
        <v>-900</v>
      </c>
      <c r="I573" s="32">
        <v>745</v>
      </c>
      <c r="J573" s="11">
        <f>RANK(I573,$I$8:$I$663,0)</f>
        <v>444</v>
      </c>
      <c r="K573" s="32">
        <v>660</v>
      </c>
      <c r="L573" s="11">
        <f>RANK(K573,$K$8:$K$663,0)</f>
        <v>552</v>
      </c>
      <c r="M573" s="32">
        <v>669</v>
      </c>
      <c r="N573" s="11">
        <f>RANK(M573,$M$8:$M$663,0)</f>
        <v>620</v>
      </c>
      <c r="O573" s="26"/>
      <c r="P573" s="22"/>
      <c r="Q573" s="22"/>
      <c r="R573" s="22"/>
      <c r="S573" s="27">
        <f>(2*$AO$3)-2*(A573-1)</f>
        <v>182</v>
      </c>
      <c r="T573" s="22" t="s">
        <v>47</v>
      </c>
    </row>
    <row r="574" spans="1:20" ht="12.75">
      <c r="A574" s="27">
        <f>RANK(G574,$G$8:$G$663,0)</f>
        <v>567</v>
      </c>
      <c r="B574" s="23" t="s">
        <v>766</v>
      </c>
      <c r="C574" s="22" t="s">
        <v>113</v>
      </c>
      <c r="D574" s="22" t="s">
        <v>9</v>
      </c>
      <c r="E574" s="22" t="s">
        <v>257</v>
      </c>
      <c r="F574" s="22" t="s">
        <v>43</v>
      </c>
      <c r="G574" s="34">
        <v>2073</v>
      </c>
      <c r="H574" s="31">
        <f>G574-$G$7</f>
        <v>-901</v>
      </c>
      <c r="I574" s="35">
        <v>618</v>
      </c>
      <c r="J574" s="11">
        <f>RANK(I574,$I$8:$I$663,0)</f>
        <v>595</v>
      </c>
      <c r="K574" s="35">
        <v>651</v>
      </c>
      <c r="L574" s="11">
        <f>RANK(K574,$K$8:$K$663,0)</f>
        <v>568</v>
      </c>
      <c r="M574" s="35">
        <v>804</v>
      </c>
      <c r="N574" s="11">
        <f>RANK(M574,$M$8:$M$663,0)</f>
        <v>427</v>
      </c>
      <c r="O574" s="33"/>
      <c r="P574" s="33"/>
      <c r="Q574" s="33"/>
      <c r="R574" s="27"/>
      <c r="S574" s="27">
        <f>(2*$AO$3)-2*(A574-1)</f>
        <v>180</v>
      </c>
      <c r="T574" s="22" t="s">
        <v>66</v>
      </c>
    </row>
    <row r="575" spans="1:20" ht="12.75">
      <c r="A575" s="27">
        <f>RANK(G575,$G$8:$G$663,0)</f>
        <v>568</v>
      </c>
      <c r="B575" s="28" t="s">
        <v>767</v>
      </c>
      <c r="C575" s="29" t="s">
        <v>61</v>
      </c>
      <c r="D575" s="29" t="s">
        <v>11</v>
      </c>
      <c r="E575" s="29" t="s">
        <v>768</v>
      </c>
      <c r="F575" s="29" t="s">
        <v>43</v>
      </c>
      <c r="G575" s="30">
        <v>2071</v>
      </c>
      <c r="H575" s="31">
        <f>G575-$G$7</f>
        <v>-903</v>
      </c>
      <c r="I575" s="32">
        <v>613</v>
      </c>
      <c r="J575" s="11">
        <f>RANK(I575,$I$8:$I$663,0)</f>
        <v>602</v>
      </c>
      <c r="K575" s="32">
        <v>646</v>
      </c>
      <c r="L575" s="11">
        <f>RANK(K575,$K$8:$K$663,0)</f>
        <v>580</v>
      </c>
      <c r="M575" s="32">
        <v>812</v>
      </c>
      <c r="N575" s="11">
        <f>RANK(M575,$M$8:$M$663,0)</f>
        <v>406</v>
      </c>
      <c r="O575" s="26"/>
      <c r="P575" s="22"/>
      <c r="Q575" s="22"/>
      <c r="R575" s="22"/>
      <c r="S575" s="27">
        <f>(2*$AO$3)-2*(A575-1)</f>
        <v>178</v>
      </c>
      <c r="T575" s="22" t="s">
        <v>47</v>
      </c>
    </row>
    <row r="576" spans="1:20" ht="12.75">
      <c r="A576" s="27">
        <f>RANK(G576,$G$8:$G$663,0)</f>
        <v>569</v>
      </c>
      <c r="B576" s="28" t="s">
        <v>769</v>
      </c>
      <c r="C576" s="29" t="s">
        <v>113</v>
      </c>
      <c r="D576" s="29" t="s">
        <v>13</v>
      </c>
      <c r="E576" s="29" t="s">
        <v>280</v>
      </c>
      <c r="F576" s="29" t="s">
        <v>43</v>
      </c>
      <c r="G576" s="30">
        <v>2070</v>
      </c>
      <c r="H576" s="31">
        <f>G576-$G$7</f>
        <v>-904</v>
      </c>
      <c r="I576" s="32">
        <v>741</v>
      </c>
      <c r="J576" s="11">
        <f>RANK(I576,$I$8:$I$663,0)</f>
        <v>451</v>
      </c>
      <c r="K576" s="32">
        <v>643</v>
      </c>
      <c r="L576" s="11">
        <f>RANK(K576,$K$8:$K$663,0)</f>
        <v>587</v>
      </c>
      <c r="M576" s="32">
        <v>686</v>
      </c>
      <c r="N576" s="11">
        <f>RANK(M576,$M$8:$M$663,0)</f>
        <v>610</v>
      </c>
      <c r="O576" s="26"/>
      <c r="P576" s="22"/>
      <c r="Q576" s="22"/>
      <c r="R576" s="22"/>
      <c r="S576" s="27">
        <f>(2*$AO$3)-2*(A576-1)</f>
        <v>176</v>
      </c>
      <c r="T576" s="22" t="s">
        <v>47</v>
      </c>
    </row>
    <row r="577" spans="1:20" ht="12.75">
      <c r="A577" s="27">
        <f>RANK(G577,$G$8:$G$663,0)</f>
        <v>570</v>
      </c>
      <c r="B577" s="23" t="s">
        <v>770</v>
      </c>
      <c r="C577" s="22" t="s">
        <v>113</v>
      </c>
      <c r="D577" s="22" t="s">
        <v>10</v>
      </c>
      <c r="E577" s="22" t="s">
        <v>269</v>
      </c>
      <c r="F577" s="22" t="s">
        <v>43</v>
      </c>
      <c r="G577" s="34">
        <v>2069</v>
      </c>
      <c r="H577" s="31">
        <f>G577-$G$7</f>
        <v>-905</v>
      </c>
      <c r="I577" s="35">
        <v>702</v>
      </c>
      <c r="J577" s="11">
        <f>RANK(I577,$I$8:$I$663,0)</f>
        <v>505</v>
      </c>
      <c r="K577" s="35">
        <v>706</v>
      </c>
      <c r="L577" s="11">
        <f>RANK(K577,$K$8:$K$663,0)</f>
        <v>429</v>
      </c>
      <c r="M577" s="35">
        <v>661</v>
      </c>
      <c r="N577" s="11">
        <f>RANK(M577,$M$8:$M$663,0)</f>
        <v>624</v>
      </c>
      <c r="O577" s="33"/>
      <c r="P577" s="33"/>
      <c r="Q577" s="33"/>
      <c r="R577" s="27"/>
      <c r="S577" s="27">
        <f>(2*$AO$3)-2*(A577-1)</f>
        <v>174</v>
      </c>
      <c r="T577" s="22" t="s">
        <v>66</v>
      </c>
    </row>
    <row r="578" spans="1:20" ht="12.75">
      <c r="A578" s="27">
        <f>RANK(G578,$G$8:$G$663,0)</f>
        <v>571</v>
      </c>
      <c r="B578" s="28" t="s">
        <v>771</v>
      </c>
      <c r="C578" s="29" t="s">
        <v>113</v>
      </c>
      <c r="D578" s="29" t="s">
        <v>11</v>
      </c>
      <c r="E578" s="29" t="s">
        <v>225</v>
      </c>
      <c r="F578" s="29" t="s">
        <v>43</v>
      </c>
      <c r="G578" s="30">
        <v>2067</v>
      </c>
      <c r="H578" s="31">
        <f>G578-$G$7</f>
        <v>-907</v>
      </c>
      <c r="I578" s="32">
        <v>565</v>
      </c>
      <c r="J578" s="11">
        <f>RANK(I578,$I$8:$I$663,0)</f>
        <v>627</v>
      </c>
      <c r="K578" s="32">
        <v>711</v>
      </c>
      <c r="L578" s="11">
        <f>RANK(K578,$K$8:$K$663,0)</f>
        <v>415</v>
      </c>
      <c r="M578" s="32">
        <v>791</v>
      </c>
      <c r="N578" s="11">
        <f>RANK(M578,$M$8:$M$663,0)</f>
        <v>465</v>
      </c>
      <c r="O578" s="33"/>
      <c r="P578" s="33"/>
      <c r="Q578" s="33"/>
      <c r="R578" s="27"/>
      <c r="S578" s="27">
        <f>(2*$AO$3)-2*(A578-1)</f>
        <v>172</v>
      </c>
      <c r="T578" s="22" t="s">
        <v>44</v>
      </c>
    </row>
    <row r="579" spans="1:20" ht="12.75">
      <c r="A579" s="27">
        <f>RANK(G579,$G$8:$G$663,0)</f>
        <v>572</v>
      </c>
      <c r="B579" s="28" t="s">
        <v>772</v>
      </c>
      <c r="C579" s="29" t="s">
        <v>61</v>
      </c>
      <c r="D579" s="29" t="s">
        <v>15</v>
      </c>
      <c r="E579" s="29" t="s">
        <v>136</v>
      </c>
      <c r="F579" s="29" t="s">
        <v>43</v>
      </c>
      <c r="G579" s="30">
        <v>2065</v>
      </c>
      <c r="H579" s="31">
        <f>G579-$G$7</f>
        <v>-909</v>
      </c>
      <c r="I579" s="32">
        <v>641</v>
      </c>
      <c r="J579" s="11">
        <f>RANK(I579,$I$8:$I$663,0)</f>
        <v>569</v>
      </c>
      <c r="K579" s="32">
        <v>711</v>
      </c>
      <c r="L579" s="11">
        <f>RANK(K579,$K$8:$K$663,0)</f>
        <v>415</v>
      </c>
      <c r="M579" s="32">
        <v>713</v>
      </c>
      <c r="N579" s="11">
        <f>RANK(M579,$M$8:$M$663,0)</f>
        <v>580</v>
      </c>
      <c r="O579" s="33"/>
      <c r="P579" s="33"/>
      <c r="Q579" s="33"/>
      <c r="R579" s="27"/>
      <c r="S579" s="27">
        <f>(2*$AO$3)-2*(A579-1)</f>
        <v>170</v>
      </c>
      <c r="T579" s="22" t="s">
        <v>73</v>
      </c>
    </row>
    <row r="580" spans="1:20" ht="12.75">
      <c r="A580" s="27">
        <f>RANK(G580,$G$8:$G$663,0)</f>
        <v>573</v>
      </c>
      <c r="B580" s="23" t="s">
        <v>773</v>
      </c>
      <c r="C580" s="22" t="s">
        <v>61</v>
      </c>
      <c r="D580" s="22" t="s">
        <v>13</v>
      </c>
      <c r="E580" s="22" t="s">
        <v>212</v>
      </c>
      <c r="F580" s="22" t="s">
        <v>43</v>
      </c>
      <c r="G580" s="34">
        <v>2062</v>
      </c>
      <c r="H580" s="31">
        <f>G580-$G$7</f>
        <v>-912</v>
      </c>
      <c r="I580" s="35">
        <v>676</v>
      </c>
      <c r="J580" s="11">
        <f>RANK(I580,$I$8:$I$663,0)</f>
        <v>533</v>
      </c>
      <c r="K580" s="35">
        <v>644</v>
      </c>
      <c r="L580" s="11">
        <f>RANK(K580,$K$8:$K$663,0)</f>
        <v>584</v>
      </c>
      <c r="M580" s="35">
        <v>742</v>
      </c>
      <c r="N580" s="11">
        <f>RANK(M580,$M$8:$M$663,0)</f>
        <v>547</v>
      </c>
      <c r="O580" s="33"/>
      <c r="P580" s="33"/>
      <c r="Q580" s="33"/>
      <c r="R580" s="27"/>
      <c r="S580" s="27">
        <f>(2*$AO$3)-2*(A580-1)</f>
        <v>168</v>
      </c>
      <c r="T580" s="22" t="s">
        <v>66</v>
      </c>
    </row>
    <row r="581" spans="1:20" ht="12.75">
      <c r="A581" s="27">
        <f>RANK(G581,$G$8:$G$663,0)</f>
        <v>573</v>
      </c>
      <c r="B581" s="23" t="s">
        <v>774</v>
      </c>
      <c r="C581" s="22" t="s">
        <v>61</v>
      </c>
      <c r="D581" s="22" t="s">
        <v>15</v>
      </c>
      <c r="E581" s="22" t="s">
        <v>212</v>
      </c>
      <c r="F581" s="22" t="s">
        <v>43</v>
      </c>
      <c r="G581" s="34">
        <v>2062</v>
      </c>
      <c r="H581" s="31">
        <f>G581-$G$7</f>
        <v>-912</v>
      </c>
      <c r="I581" s="35">
        <v>663</v>
      </c>
      <c r="J581" s="11">
        <f>RANK(I581,$I$8:$I$663,0)</f>
        <v>550</v>
      </c>
      <c r="K581" s="35">
        <v>644</v>
      </c>
      <c r="L581" s="11">
        <f>RANK(K581,$K$8:$K$663,0)</f>
        <v>584</v>
      </c>
      <c r="M581" s="35">
        <v>755</v>
      </c>
      <c r="N581" s="11">
        <f>RANK(M581,$M$8:$M$663,0)</f>
        <v>526</v>
      </c>
      <c r="O581" s="33"/>
      <c r="P581" s="33"/>
      <c r="Q581" s="33"/>
      <c r="R581" s="27"/>
      <c r="S581" s="27">
        <f>(2*$AO$3)-2*(A581-1)</f>
        <v>168</v>
      </c>
      <c r="T581" s="22" t="s">
        <v>66</v>
      </c>
    </row>
    <row r="582" spans="1:20" ht="12.75">
      <c r="A582" s="27">
        <f>RANK(G582,$G$8:$G$663,0)</f>
        <v>573</v>
      </c>
      <c r="B582" s="28" t="s">
        <v>775</v>
      </c>
      <c r="C582" s="29" t="s">
        <v>113</v>
      </c>
      <c r="D582" s="29" t="s">
        <v>11</v>
      </c>
      <c r="E582" s="29" t="s">
        <v>448</v>
      </c>
      <c r="F582" s="29" t="s">
        <v>43</v>
      </c>
      <c r="G582" s="30">
        <v>2062</v>
      </c>
      <c r="H582" s="31">
        <f>G582-$G$7</f>
        <v>-912</v>
      </c>
      <c r="I582" s="32">
        <v>635</v>
      </c>
      <c r="J582" s="11">
        <f>RANK(I582,$I$8:$I$663,0)</f>
        <v>582</v>
      </c>
      <c r="K582" s="32">
        <v>673</v>
      </c>
      <c r="L582" s="11">
        <f>RANK(K582,$K$8:$K$663,0)</f>
        <v>537</v>
      </c>
      <c r="M582" s="32">
        <v>754</v>
      </c>
      <c r="N582" s="11">
        <f>RANK(M582,$M$8:$M$663,0)</f>
        <v>527</v>
      </c>
      <c r="O582" s="33"/>
      <c r="P582" s="33"/>
      <c r="Q582" s="33"/>
      <c r="R582" s="27"/>
      <c r="S582" s="27">
        <f>(2*$AO$3)-2*(A582-1)</f>
        <v>168</v>
      </c>
      <c r="T582" s="22" t="s">
        <v>73</v>
      </c>
    </row>
    <row r="583" spans="1:20" ht="12.75">
      <c r="A583" s="27">
        <f>RANK(G583,$G$8:$G$663,0)</f>
        <v>576</v>
      </c>
      <c r="B583" s="28" t="s">
        <v>776</v>
      </c>
      <c r="C583" s="29" t="s">
        <v>23</v>
      </c>
      <c r="D583" s="29" t="s">
        <v>13</v>
      </c>
      <c r="E583" s="29" t="s">
        <v>777</v>
      </c>
      <c r="F583" s="29" t="s">
        <v>43</v>
      </c>
      <c r="G583" s="30">
        <v>2060</v>
      </c>
      <c r="H583" s="31">
        <f>G583-$G$7</f>
        <v>-914</v>
      </c>
      <c r="I583" s="32">
        <v>665</v>
      </c>
      <c r="J583" s="11">
        <f>RANK(I583,$I$8:$I$663,0)</f>
        <v>549</v>
      </c>
      <c r="K583" s="32">
        <v>643</v>
      </c>
      <c r="L583" s="11">
        <f>RANK(K583,$K$8:$K$663,0)</f>
        <v>587</v>
      </c>
      <c r="M583" s="32">
        <v>752</v>
      </c>
      <c r="N583" s="11">
        <f>RANK(M583,$M$8:$M$663,0)</f>
        <v>533</v>
      </c>
      <c r="O583" s="26"/>
      <c r="P583" s="22"/>
      <c r="Q583" s="22"/>
      <c r="R583" s="22"/>
      <c r="S583" s="27">
        <f>(2*$AO$3)-2*(A583-1)</f>
        <v>162</v>
      </c>
      <c r="T583" s="22" t="s">
        <v>47</v>
      </c>
    </row>
    <row r="584" spans="1:20" ht="12.75">
      <c r="A584" s="27">
        <f>RANK(G584,$G$8:$G$663,0)</f>
        <v>577</v>
      </c>
      <c r="B584" s="28" t="s">
        <v>778</v>
      </c>
      <c r="C584" s="29" t="s">
        <v>61</v>
      </c>
      <c r="D584" s="29" t="s">
        <v>14</v>
      </c>
      <c r="E584" s="29" t="s">
        <v>82</v>
      </c>
      <c r="F584" s="29" t="s">
        <v>43</v>
      </c>
      <c r="G584" s="30">
        <v>2056</v>
      </c>
      <c r="H584" s="31">
        <f>G584-$G$7</f>
        <v>-918</v>
      </c>
      <c r="I584" s="32">
        <v>625</v>
      </c>
      <c r="J584" s="11">
        <f>RANK(I584,$I$8:$I$663,0)</f>
        <v>593</v>
      </c>
      <c r="K584" s="32">
        <v>695</v>
      </c>
      <c r="L584" s="11">
        <f>RANK(K584,$K$8:$K$663,0)</f>
        <v>470</v>
      </c>
      <c r="M584" s="32">
        <v>736</v>
      </c>
      <c r="N584" s="11">
        <f>RANK(M584,$M$8:$M$663,0)</f>
        <v>556</v>
      </c>
      <c r="O584" s="33"/>
      <c r="P584" s="33"/>
      <c r="Q584" s="33"/>
      <c r="R584" s="27"/>
      <c r="S584" s="27">
        <f>(2*$AO$3)-2*(A584-1)</f>
        <v>160</v>
      </c>
      <c r="T584" s="22" t="s">
        <v>44</v>
      </c>
    </row>
    <row r="585" spans="1:20" ht="12.75">
      <c r="A585" s="27">
        <f>RANK(G585,$G$8:$G$663,0)</f>
        <v>578</v>
      </c>
      <c r="B585" s="23" t="s">
        <v>779</v>
      </c>
      <c r="C585" s="22" t="s">
        <v>113</v>
      </c>
      <c r="D585" s="22" t="s">
        <v>11</v>
      </c>
      <c r="E585" s="22" t="s">
        <v>269</v>
      </c>
      <c r="F585" s="22" t="s">
        <v>43</v>
      </c>
      <c r="G585" s="34">
        <v>2054</v>
      </c>
      <c r="H585" s="31">
        <f>G585-$G$7</f>
        <v>-920</v>
      </c>
      <c r="I585" s="35">
        <v>648</v>
      </c>
      <c r="J585" s="11">
        <f>RANK(I585,$I$8:$I$663,0)</f>
        <v>565</v>
      </c>
      <c r="K585" s="35">
        <v>668</v>
      </c>
      <c r="L585" s="11">
        <f>RANK(K585,$K$8:$K$663,0)</f>
        <v>545</v>
      </c>
      <c r="M585" s="35">
        <v>738</v>
      </c>
      <c r="N585" s="11">
        <f>RANK(M585,$M$8:$M$663,0)</f>
        <v>552</v>
      </c>
      <c r="O585" s="33"/>
      <c r="P585" s="33"/>
      <c r="Q585" s="33"/>
      <c r="R585" s="27"/>
      <c r="S585" s="27">
        <f>(2*$AO$3)-2*(A585-1)</f>
        <v>158</v>
      </c>
      <c r="T585" s="22" t="s">
        <v>66</v>
      </c>
    </row>
    <row r="586" spans="1:20" ht="12.75">
      <c r="A586" s="27">
        <f>RANK(G586,$G$8:$G$663,0)</f>
        <v>579</v>
      </c>
      <c r="B586" s="28" t="s">
        <v>780</v>
      </c>
      <c r="C586" s="29" t="s">
        <v>113</v>
      </c>
      <c r="D586" s="29" t="s">
        <v>12</v>
      </c>
      <c r="E586" s="29" t="s">
        <v>781</v>
      </c>
      <c r="F586" s="29" t="s">
        <v>43</v>
      </c>
      <c r="G586" s="30">
        <v>2051</v>
      </c>
      <c r="H586" s="31">
        <f>G586-$G$7</f>
        <v>-923</v>
      </c>
      <c r="I586" s="32">
        <v>586</v>
      </c>
      <c r="J586" s="11">
        <f>RANK(I586,$I$8:$I$663,0)</f>
        <v>620</v>
      </c>
      <c r="K586" s="32">
        <v>677</v>
      </c>
      <c r="L586" s="11">
        <f>RANK(K586,$K$8:$K$663,0)</f>
        <v>527</v>
      </c>
      <c r="M586" s="32">
        <v>788</v>
      </c>
      <c r="N586" s="11">
        <f>RANK(M586,$M$8:$M$663,0)</f>
        <v>471</v>
      </c>
      <c r="O586" s="26"/>
      <c r="P586" s="22"/>
      <c r="Q586" s="22"/>
      <c r="R586" s="22"/>
      <c r="S586" s="27">
        <f>(2*$AO$3)-2*(A586-1)</f>
        <v>156</v>
      </c>
      <c r="T586" s="22" t="s">
        <v>47</v>
      </c>
    </row>
    <row r="587" spans="1:20" ht="12.75">
      <c r="A587" s="27">
        <f>RANK(G587,$G$8:$G$663,0)</f>
        <v>580</v>
      </c>
      <c r="B587" s="28" t="s">
        <v>782</v>
      </c>
      <c r="C587" s="29" t="s">
        <v>113</v>
      </c>
      <c r="D587" s="29" t="s">
        <v>11</v>
      </c>
      <c r="E587" s="29" t="s">
        <v>768</v>
      </c>
      <c r="F587" s="29" t="s">
        <v>43</v>
      </c>
      <c r="G587" s="30">
        <v>2049</v>
      </c>
      <c r="H587" s="31">
        <f>G587-$G$7</f>
        <v>-925</v>
      </c>
      <c r="I587" s="32">
        <v>634</v>
      </c>
      <c r="J587" s="11">
        <f>RANK(I587,$I$8:$I$663,0)</f>
        <v>584</v>
      </c>
      <c r="K587" s="32">
        <v>687</v>
      </c>
      <c r="L587" s="11">
        <f>RANK(K587,$K$8:$K$663,0)</f>
        <v>498</v>
      </c>
      <c r="M587" s="32">
        <v>728</v>
      </c>
      <c r="N587" s="11">
        <f>RANK(M587,$M$8:$M$663,0)</f>
        <v>565</v>
      </c>
      <c r="O587" s="26"/>
      <c r="P587" s="22"/>
      <c r="Q587" s="22"/>
      <c r="R587" s="22"/>
      <c r="S587" s="27">
        <f>(2*$AO$3)-2*(A587-1)</f>
        <v>154</v>
      </c>
      <c r="T587" s="22" t="s">
        <v>47</v>
      </c>
    </row>
    <row r="588" spans="1:20" ht="12.75">
      <c r="A588" s="27">
        <f>RANK(G588,$G$8:$G$663,0)</f>
        <v>581</v>
      </c>
      <c r="B588" s="28" t="s">
        <v>783</v>
      </c>
      <c r="C588" s="29" t="s">
        <v>113</v>
      </c>
      <c r="D588" s="29" t="s">
        <v>12</v>
      </c>
      <c r="E588" s="29" t="s">
        <v>614</v>
      </c>
      <c r="F588" s="29" t="s">
        <v>43</v>
      </c>
      <c r="G588" s="30">
        <v>2047</v>
      </c>
      <c r="H588" s="31">
        <f>G588-$G$7</f>
        <v>-927</v>
      </c>
      <c r="I588" s="32">
        <v>684</v>
      </c>
      <c r="J588" s="11">
        <f>RANK(I588,$I$8:$I$663,0)</f>
        <v>522</v>
      </c>
      <c r="K588" s="32">
        <v>646</v>
      </c>
      <c r="L588" s="11">
        <f>RANK(K588,$K$8:$K$663,0)</f>
        <v>580</v>
      </c>
      <c r="M588" s="32">
        <v>717</v>
      </c>
      <c r="N588" s="11">
        <f>RANK(M588,$M$8:$M$663,0)</f>
        <v>573</v>
      </c>
      <c r="O588" s="26"/>
      <c r="P588" s="22"/>
      <c r="Q588" s="22"/>
      <c r="R588" s="22"/>
      <c r="S588" s="27">
        <f>(2*$AO$3)-2*(A588-1)</f>
        <v>152</v>
      </c>
      <c r="T588" s="22" t="s">
        <v>47</v>
      </c>
    </row>
    <row r="589" spans="1:20" ht="12.75">
      <c r="A589" s="27">
        <f>RANK(G589,$G$8:$G$663,0)</f>
        <v>582</v>
      </c>
      <c r="B589" s="28" t="s">
        <v>784</v>
      </c>
      <c r="C589" s="29" t="s">
        <v>113</v>
      </c>
      <c r="D589" s="29" t="s">
        <v>13</v>
      </c>
      <c r="E589" s="29" t="s">
        <v>78</v>
      </c>
      <c r="F589" s="29" t="s">
        <v>43</v>
      </c>
      <c r="G589" s="30">
        <v>2042</v>
      </c>
      <c r="H589" s="31">
        <f>G589-$G$7</f>
        <v>-932</v>
      </c>
      <c r="I589" s="32">
        <v>695</v>
      </c>
      <c r="J589" s="11">
        <f>RANK(I589,$I$8:$I$663,0)</f>
        <v>509</v>
      </c>
      <c r="K589" s="32">
        <v>617</v>
      </c>
      <c r="L589" s="11">
        <f>RANK(K589,$K$8:$K$663,0)</f>
        <v>616</v>
      </c>
      <c r="M589" s="32">
        <v>730</v>
      </c>
      <c r="N589" s="11">
        <f>RANK(M589,$M$8:$M$663,0)</f>
        <v>562</v>
      </c>
      <c r="O589" s="26"/>
      <c r="P589" s="22"/>
      <c r="Q589" s="22"/>
      <c r="R589" s="22"/>
      <c r="S589" s="27">
        <f>(2*$AO$3)-2*(A589-1)</f>
        <v>150</v>
      </c>
      <c r="T589" s="22" t="s">
        <v>47</v>
      </c>
    </row>
    <row r="590" spans="1:20" ht="12.75">
      <c r="A590" s="27">
        <f>RANK(G590,$G$8:$G$663,0)</f>
        <v>583</v>
      </c>
      <c r="B590" s="28" t="s">
        <v>785</v>
      </c>
      <c r="C590" s="29" t="s">
        <v>61</v>
      </c>
      <c r="D590" s="29" t="s">
        <v>14</v>
      </c>
      <c r="E590" s="29" t="s">
        <v>104</v>
      </c>
      <c r="F590" s="29" t="s">
        <v>43</v>
      </c>
      <c r="G590" s="30">
        <v>2040</v>
      </c>
      <c r="H590" s="31">
        <f>G590-$G$7</f>
        <v>-934</v>
      </c>
      <c r="I590" s="32">
        <v>683</v>
      </c>
      <c r="J590" s="11">
        <f>RANK(I590,$I$8:$I$663,0)</f>
        <v>523</v>
      </c>
      <c r="K590" s="32">
        <v>658</v>
      </c>
      <c r="L590" s="11">
        <f>RANK(K590,$K$8:$K$663,0)</f>
        <v>555</v>
      </c>
      <c r="M590" s="32">
        <v>699</v>
      </c>
      <c r="N590" s="11">
        <f>RANK(M590,$M$8:$M$663,0)</f>
        <v>592</v>
      </c>
      <c r="O590" s="33"/>
      <c r="P590" s="33"/>
      <c r="Q590" s="33"/>
      <c r="R590" s="27"/>
      <c r="S590" s="27">
        <f>(2*$AO$3)-2*(A590-1)</f>
        <v>148</v>
      </c>
      <c r="T590" s="22" t="s">
        <v>73</v>
      </c>
    </row>
    <row r="591" spans="1:20" ht="12.75">
      <c r="A591" s="27">
        <f>RANK(G591,$G$8:$G$663,0)</f>
        <v>583</v>
      </c>
      <c r="B591" s="28" t="s">
        <v>786</v>
      </c>
      <c r="C591" s="29" t="s">
        <v>113</v>
      </c>
      <c r="D591" s="29" t="s">
        <v>11</v>
      </c>
      <c r="E591" s="29" t="s">
        <v>59</v>
      </c>
      <c r="F591" s="29" t="s">
        <v>43</v>
      </c>
      <c r="G591" s="30">
        <v>2040</v>
      </c>
      <c r="H591" s="31">
        <f>G591-$G$7</f>
        <v>-934</v>
      </c>
      <c r="I591" s="32">
        <v>616</v>
      </c>
      <c r="J591" s="11">
        <f>RANK(I591,$I$8:$I$663,0)</f>
        <v>596</v>
      </c>
      <c r="K591" s="32">
        <v>603</v>
      </c>
      <c r="L591" s="11">
        <f>RANK(K591,$K$8:$K$663,0)</f>
        <v>630</v>
      </c>
      <c r="M591" s="32">
        <v>821</v>
      </c>
      <c r="N591" s="11">
        <f>RANK(M591,$M$8:$M$663,0)</f>
        <v>368</v>
      </c>
      <c r="O591" s="26"/>
      <c r="P591" s="22"/>
      <c r="Q591" s="22"/>
      <c r="R591" s="22"/>
      <c r="S591" s="27">
        <f>(2*$AO$3)-2*(A591-1)</f>
        <v>148</v>
      </c>
      <c r="T591" s="22" t="s">
        <v>47</v>
      </c>
    </row>
    <row r="592" spans="1:20" ht="12.75">
      <c r="A592" s="27">
        <f>RANK(G592,$G$8:$G$663,0)</f>
        <v>585</v>
      </c>
      <c r="B592" s="28" t="s">
        <v>787</v>
      </c>
      <c r="C592" s="29" t="s">
        <v>113</v>
      </c>
      <c r="D592" s="29" t="s">
        <v>13</v>
      </c>
      <c r="E592" s="29" t="s">
        <v>72</v>
      </c>
      <c r="F592" s="29" t="s">
        <v>43</v>
      </c>
      <c r="G592" s="30">
        <v>2038</v>
      </c>
      <c r="H592" s="31">
        <f>G592-$G$7</f>
        <v>-936</v>
      </c>
      <c r="I592" s="32">
        <v>723</v>
      </c>
      <c r="J592" s="11">
        <f>RANK(I592,$I$8:$I$663,0)</f>
        <v>476</v>
      </c>
      <c r="K592" s="32">
        <v>615</v>
      </c>
      <c r="L592" s="11">
        <f>RANK(K592,$K$8:$K$663,0)</f>
        <v>619</v>
      </c>
      <c r="M592" s="32">
        <v>700</v>
      </c>
      <c r="N592" s="11">
        <f>RANK(M592,$M$8:$M$663,0)</f>
        <v>589</v>
      </c>
      <c r="O592" s="33"/>
      <c r="P592" s="33"/>
      <c r="Q592" s="33"/>
      <c r="R592" s="27"/>
      <c r="S592" s="27">
        <f>(2*$AO$3)-2*(A592-1)</f>
        <v>144</v>
      </c>
      <c r="T592" s="22" t="s">
        <v>73</v>
      </c>
    </row>
    <row r="593" spans="1:20" ht="12.75">
      <c r="A593" s="27">
        <f>RANK(G593,$G$8:$G$663,0)</f>
        <v>586</v>
      </c>
      <c r="B593" s="23" t="s">
        <v>788</v>
      </c>
      <c r="C593" s="22" t="s">
        <v>113</v>
      </c>
      <c r="D593" s="22" t="s">
        <v>12</v>
      </c>
      <c r="E593" s="22" t="s">
        <v>366</v>
      </c>
      <c r="F593" s="22" t="s">
        <v>43</v>
      </c>
      <c r="G593" s="34">
        <v>2037</v>
      </c>
      <c r="H593" s="31">
        <f>G593-$G$7</f>
        <v>-937</v>
      </c>
      <c r="I593" s="35">
        <v>635</v>
      </c>
      <c r="J593" s="11">
        <f>RANK(I593,$I$8:$I$663,0)</f>
        <v>582</v>
      </c>
      <c r="K593" s="35">
        <v>608</v>
      </c>
      <c r="L593" s="11">
        <f>RANK(K593,$K$8:$K$663,0)</f>
        <v>627</v>
      </c>
      <c r="M593" s="35">
        <v>794</v>
      </c>
      <c r="N593" s="11">
        <f>RANK(M593,$M$8:$M$663,0)</f>
        <v>456</v>
      </c>
      <c r="O593" s="33"/>
      <c r="P593" s="33"/>
      <c r="Q593" s="33"/>
      <c r="R593" s="27"/>
      <c r="S593" s="27">
        <f>(2*$AO$3)-2*(A593-1)</f>
        <v>142</v>
      </c>
      <c r="T593" s="22" t="s">
        <v>66</v>
      </c>
    </row>
    <row r="594" spans="1:20" ht="12.75">
      <c r="A594" s="27">
        <f>RANK(G594,$G$8:$G$663,0)</f>
        <v>587</v>
      </c>
      <c r="B594" s="23" t="s">
        <v>789</v>
      </c>
      <c r="C594" s="22" t="s">
        <v>113</v>
      </c>
      <c r="D594" s="22" t="s">
        <v>12</v>
      </c>
      <c r="E594" s="22" t="s">
        <v>366</v>
      </c>
      <c r="F594" s="22" t="s">
        <v>43</v>
      </c>
      <c r="G594" s="34">
        <v>2036</v>
      </c>
      <c r="H594" s="31">
        <f>G594-$G$7</f>
        <v>-938</v>
      </c>
      <c r="I594" s="35">
        <v>725</v>
      </c>
      <c r="J594" s="11">
        <f>RANK(I594,$I$8:$I$663,0)</f>
        <v>473</v>
      </c>
      <c r="K594" s="35">
        <v>656</v>
      </c>
      <c r="L594" s="11">
        <f>RANK(K594,$K$8:$K$663,0)</f>
        <v>558</v>
      </c>
      <c r="M594" s="35">
        <v>655</v>
      </c>
      <c r="N594" s="11">
        <f>RANK(M594,$M$8:$M$663,0)</f>
        <v>628</v>
      </c>
      <c r="O594" s="33"/>
      <c r="P594" s="33"/>
      <c r="Q594" s="33"/>
      <c r="R594" s="27"/>
      <c r="S594" s="27">
        <f>(2*$AO$3)-2*(A594-1)</f>
        <v>140</v>
      </c>
      <c r="T594" s="22" t="s">
        <v>66</v>
      </c>
    </row>
    <row r="595" spans="1:20" ht="12.75">
      <c r="A595" s="27">
        <f>RANK(G595,$G$8:$G$663,0)</f>
        <v>588</v>
      </c>
      <c r="B595" s="28" t="s">
        <v>790</v>
      </c>
      <c r="C595" s="29" t="s">
        <v>113</v>
      </c>
      <c r="D595" s="29" t="s">
        <v>12</v>
      </c>
      <c r="E595" s="29" t="s">
        <v>59</v>
      </c>
      <c r="F595" s="29" t="s">
        <v>43</v>
      </c>
      <c r="G595" s="30">
        <v>2035</v>
      </c>
      <c r="H595" s="31">
        <f>G595-$G$7</f>
        <v>-939</v>
      </c>
      <c r="I595" s="32">
        <v>634</v>
      </c>
      <c r="J595" s="11">
        <f>RANK(I595,$I$8:$I$663,0)</f>
        <v>584</v>
      </c>
      <c r="K595" s="32">
        <v>701</v>
      </c>
      <c r="L595" s="11">
        <f>RANK(K595,$K$8:$K$663,0)</f>
        <v>450</v>
      </c>
      <c r="M595" s="32">
        <v>700</v>
      </c>
      <c r="N595" s="11">
        <f>RANK(M595,$M$8:$M$663,0)</f>
        <v>589</v>
      </c>
      <c r="O595" s="26"/>
      <c r="P595" s="22"/>
      <c r="Q595" s="22"/>
      <c r="R595" s="22"/>
      <c r="S595" s="27">
        <f>(2*$AO$3)-2*(A595-1)</f>
        <v>138</v>
      </c>
      <c r="T595" s="22" t="s">
        <v>47</v>
      </c>
    </row>
    <row r="596" spans="1:20" ht="12.75">
      <c r="A596" s="27">
        <f>RANK(G596,$G$8:$G$663,0)</f>
        <v>589</v>
      </c>
      <c r="B596" s="28" t="s">
        <v>791</v>
      </c>
      <c r="C596" s="29" t="s">
        <v>61</v>
      </c>
      <c r="D596" s="29" t="s">
        <v>11</v>
      </c>
      <c r="E596" s="29" t="s">
        <v>136</v>
      </c>
      <c r="F596" s="29" t="s">
        <v>43</v>
      </c>
      <c r="G596" s="30">
        <v>2026</v>
      </c>
      <c r="H596" s="31">
        <f>G596-$G$7</f>
        <v>-948</v>
      </c>
      <c r="I596" s="32">
        <v>707</v>
      </c>
      <c r="J596" s="11">
        <f>RANK(I596,$I$8:$I$663,0)</f>
        <v>498</v>
      </c>
      <c r="K596" s="32">
        <v>629</v>
      </c>
      <c r="L596" s="11">
        <f>RANK(K596,$K$8:$K$663,0)</f>
        <v>606</v>
      </c>
      <c r="M596" s="32">
        <v>690</v>
      </c>
      <c r="N596" s="11">
        <f>RANK(M596,$M$8:$M$663,0)</f>
        <v>604</v>
      </c>
      <c r="O596" s="33"/>
      <c r="P596" s="33"/>
      <c r="Q596" s="33"/>
      <c r="R596" s="27"/>
      <c r="S596" s="27">
        <f>(2*$AO$3)-2*(A596-1)</f>
        <v>136</v>
      </c>
      <c r="T596" s="22" t="s">
        <v>73</v>
      </c>
    </row>
    <row r="597" spans="1:20" ht="12.75">
      <c r="A597" s="27">
        <f>RANK(G597,$G$8:$G$663,0)</f>
        <v>589</v>
      </c>
      <c r="B597" s="28" t="s">
        <v>792</v>
      </c>
      <c r="C597" s="29" t="s">
        <v>61</v>
      </c>
      <c r="D597" s="29" t="s">
        <v>11</v>
      </c>
      <c r="E597" s="29" t="s">
        <v>357</v>
      </c>
      <c r="F597" s="29" t="s">
        <v>43</v>
      </c>
      <c r="G597" s="30">
        <v>2026</v>
      </c>
      <c r="H597" s="31">
        <f>G597-$G$7</f>
        <v>-948</v>
      </c>
      <c r="I597" s="32">
        <v>604</v>
      </c>
      <c r="J597" s="11">
        <f>RANK(I597,$I$8:$I$663,0)</f>
        <v>609</v>
      </c>
      <c r="K597" s="32">
        <v>658</v>
      </c>
      <c r="L597" s="11">
        <f>RANK(K597,$K$8:$K$663,0)</f>
        <v>555</v>
      </c>
      <c r="M597" s="32">
        <v>764</v>
      </c>
      <c r="N597" s="11">
        <f>RANK(M597,$M$8:$M$663,0)</f>
        <v>510</v>
      </c>
      <c r="O597" s="33"/>
      <c r="P597" s="33"/>
      <c r="Q597" s="33"/>
      <c r="R597" s="27"/>
      <c r="S597" s="27">
        <f>(2*$AO$3)-2*(A597-1)</f>
        <v>136</v>
      </c>
      <c r="T597" s="22" t="s">
        <v>73</v>
      </c>
    </row>
    <row r="598" spans="1:20" ht="12.75">
      <c r="A598" s="27">
        <f>RANK(G598,$G$8:$G$663,0)</f>
        <v>589</v>
      </c>
      <c r="B598" s="28" t="s">
        <v>793</v>
      </c>
      <c r="C598" s="29" t="s">
        <v>113</v>
      </c>
      <c r="D598" s="29" t="s">
        <v>11</v>
      </c>
      <c r="E598" s="29" t="s">
        <v>136</v>
      </c>
      <c r="F598" s="29" t="s">
        <v>43</v>
      </c>
      <c r="G598" s="30">
        <v>2026</v>
      </c>
      <c r="H598" s="31">
        <f>G598-$G$7</f>
        <v>-948</v>
      </c>
      <c r="I598" s="32">
        <v>647</v>
      </c>
      <c r="J598" s="11">
        <f>RANK(I598,$I$8:$I$663,0)</f>
        <v>566</v>
      </c>
      <c r="K598" s="32">
        <v>593</v>
      </c>
      <c r="L598" s="11">
        <f>RANK(K598,$K$8:$K$663,0)</f>
        <v>635</v>
      </c>
      <c r="M598" s="32">
        <v>786</v>
      </c>
      <c r="N598" s="11">
        <f>RANK(M598,$M$8:$M$663,0)</f>
        <v>474</v>
      </c>
      <c r="O598" s="33"/>
      <c r="P598" s="33"/>
      <c r="Q598" s="33"/>
      <c r="R598" s="27"/>
      <c r="S598" s="27">
        <f>(2*$AO$3)-2*(A598-1)</f>
        <v>136</v>
      </c>
      <c r="T598" s="22" t="s">
        <v>73</v>
      </c>
    </row>
    <row r="599" spans="1:20" ht="12.75">
      <c r="A599" s="27">
        <f>RANK(G599,$G$8:$G$663,0)</f>
        <v>592</v>
      </c>
      <c r="B599" s="28" t="s">
        <v>794</v>
      </c>
      <c r="C599" s="29" t="s">
        <v>113</v>
      </c>
      <c r="D599" s="29" t="s">
        <v>13</v>
      </c>
      <c r="E599" s="29" t="s">
        <v>59</v>
      </c>
      <c r="F599" s="29" t="s">
        <v>43</v>
      </c>
      <c r="G599" s="30">
        <v>2025</v>
      </c>
      <c r="H599" s="31">
        <f>G599-$G$7</f>
        <v>-949</v>
      </c>
      <c r="I599" s="32">
        <v>630</v>
      </c>
      <c r="J599" s="11">
        <f>RANK(I599,$I$8:$I$663,0)</f>
        <v>590</v>
      </c>
      <c r="K599" s="32">
        <v>629</v>
      </c>
      <c r="L599" s="11">
        <f>RANK(K599,$K$8:$K$663,0)</f>
        <v>606</v>
      </c>
      <c r="M599" s="32">
        <v>766</v>
      </c>
      <c r="N599" s="11">
        <f>RANK(M599,$M$8:$M$663,0)</f>
        <v>507</v>
      </c>
      <c r="O599" s="26"/>
      <c r="P599" s="22"/>
      <c r="Q599" s="22"/>
      <c r="R599" s="22"/>
      <c r="S599" s="27">
        <f>(2*$AO$3)-2*(A599-1)</f>
        <v>130</v>
      </c>
      <c r="T599" s="22" t="s">
        <v>47</v>
      </c>
    </row>
    <row r="600" spans="1:20" ht="12.75">
      <c r="A600" s="27">
        <f>RANK(G600,$G$8:$G$663,0)</f>
        <v>593</v>
      </c>
      <c r="B600" s="23" t="s">
        <v>795</v>
      </c>
      <c r="C600" s="22" t="s">
        <v>61</v>
      </c>
      <c r="D600" s="22" t="s">
        <v>13</v>
      </c>
      <c r="E600" s="22" t="s">
        <v>121</v>
      </c>
      <c r="F600" s="22" t="s">
        <v>43</v>
      </c>
      <c r="G600" s="34">
        <v>2014</v>
      </c>
      <c r="H600" s="31">
        <f>G600-$G$7</f>
        <v>-960</v>
      </c>
      <c r="I600" s="35">
        <v>597</v>
      </c>
      <c r="J600" s="11">
        <f>RANK(I600,$I$8:$I$663,0)</f>
        <v>615</v>
      </c>
      <c r="K600" s="35">
        <v>739</v>
      </c>
      <c r="L600" s="11">
        <f>RANK(K600,$K$8:$K$663,0)</f>
        <v>329</v>
      </c>
      <c r="M600" s="35">
        <v>678</v>
      </c>
      <c r="N600" s="11">
        <f>RANK(M600,$M$8:$M$663,0)</f>
        <v>613</v>
      </c>
      <c r="O600" s="33"/>
      <c r="P600" s="33"/>
      <c r="Q600" s="33"/>
      <c r="R600" s="27"/>
      <c r="S600" s="27">
        <f>(2*$AO$3)-2*(A600-1)</f>
        <v>128</v>
      </c>
      <c r="T600" s="22" t="s">
        <v>66</v>
      </c>
    </row>
    <row r="601" spans="1:20" ht="12.75">
      <c r="A601" s="27">
        <f>RANK(G601,$G$8:$G$663,0)</f>
        <v>593</v>
      </c>
      <c r="B601" s="28" t="s">
        <v>796</v>
      </c>
      <c r="C601" s="29" t="s">
        <v>61</v>
      </c>
      <c r="D601" s="29" t="s">
        <v>17</v>
      </c>
      <c r="E601" s="29" t="s">
        <v>169</v>
      </c>
      <c r="F601" s="29" t="s">
        <v>43</v>
      </c>
      <c r="G601" s="30">
        <v>2014</v>
      </c>
      <c r="H601" s="31">
        <f>G601-$G$7</f>
        <v>-960</v>
      </c>
      <c r="I601" s="32">
        <v>616</v>
      </c>
      <c r="J601" s="11">
        <f>RANK(I601,$I$8:$I$663,0)</f>
        <v>596</v>
      </c>
      <c r="K601" s="32">
        <v>691</v>
      </c>
      <c r="L601" s="11">
        <f>RANK(K601,$K$8:$K$663,0)</f>
        <v>478</v>
      </c>
      <c r="M601" s="32">
        <v>707</v>
      </c>
      <c r="N601" s="11">
        <f>RANK(M601,$M$8:$M$663,0)</f>
        <v>585</v>
      </c>
      <c r="O601" s="26"/>
      <c r="P601" s="22"/>
      <c r="Q601" s="22"/>
      <c r="R601" s="22"/>
      <c r="S601" s="27">
        <f>(2*$AO$3)-2*(A601-1)</f>
        <v>128</v>
      </c>
      <c r="T601" s="22" t="s">
        <v>47</v>
      </c>
    </row>
    <row r="602" spans="1:20" ht="12.75">
      <c r="A602" s="27">
        <f>RANK(G602,$G$8:$G$663,0)</f>
        <v>595</v>
      </c>
      <c r="B602" s="28" t="s">
        <v>797</v>
      </c>
      <c r="C602" s="29" t="s">
        <v>61</v>
      </c>
      <c r="D602" s="29" t="s">
        <v>11</v>
      </c>
      <c r="E602" s="29" t="s">
        <v>214</v>
      </c>
      <c r="F602" s="29" t="s">
        <v>43</v>
      </c>
      <c r="G602" s="30">
        <v>2011</v>
      </c>
      <c r="H602" s="31">
        <f>G602-$G$7</f>
        <v>-963</v>
      </c>
      <c r="I602" s="32">
        <v>633</v>
      </c>
      <c r="J602" s="11">
        <f>RANK(I602,$I$8:$I$663,0)</f>
        <v>586</v>
      </c>
      <c r="K602" s="32">
        <v>691</v>
      </c>
      <c r="L602" s="11">
        <f>RANK(K602,$K$8:$K$663,0)</f>
        <v>478</v>
      </c>
      <c r="M602" s="32">
        <v>687</v>
      </c>
      <c r="N602" s="11">
        <f>RANK(M602,$M$8:$M$663,0)</f>
        <v>608</v>
      </c>
      <c r="O602" s="33"/>
      <c r="P602" s="33"/>
      <c r="Q602" s="33"/>
      <c r="R602" s="27"/>
      <c r="S602" s="27">
        <f>(2*$AO$3)-2*(A602-1)</f>
        <v>124</v>
      </c>
      <c r="T602" s="22" t="s">
        <v>73</v>
      </c>
    </row>
    <row r="603" spans="1:20" ht="12.75">
      <c r="A603" s="27">
        <f>RANK(G603,$G$8:$G$663,0)</f>
        <v>596</v>
      </c>
      <c r="B603" s="23" t="s">
        <v>798</v>
      </c>
      <c r="C603" s="22" t="s">
        <v>113</v>
      </c>
      <c r="D603" s="22" t="s">
        <v>13</v>
      </c>
      <c r="E603" s="22" t="s">
        <v>366</v>
      </c>
      <c r="F603" s="22" t="s">
        <v>43</v>
      </c>
      <c r="G603" s="34">
        <v>2008</v>
      </c>
      <c r="H603" s="31">
        <f>G603-$G$7</f>
        <v>-966</v>
      </c>
      <c r="I603" s="35">
        <v>578</v>
      </c>
      <c r="J603" s="11">
        <f>RANK(I603,$I$8:$I$663,0)</f>
        <v>622</v>
      </c>
      <c r="K603" s="35">
        <v>638</v>
      </c>
      <c r="L603" s="11">
        <f>RANK(K603,$K$8:$K$663,0)</f>
        <v>596</v>
      </c>
      <c r="M603" s="35">
        <v>792</v>
      </c>
      <c r="N603" s="11">
        <f>RANK(M603,$M$8:$M$663,0)</f>
        <v>462</v>
      </c>
      <c r="O603" s="33"/>
      <c r="P603" s="33"/>
      <c r="Q603" s="33"/>
      <c r="R603" s="27"/>
      <c r="S603" s="27">
        <f>(2*$AO$3)-2*(A603-1)</f>
        <v>122</v>
      </c>
      <c r="T603" s="22" t="s">
        <v>66</v>
      </c>
    </row>
    <row r="604" spans="1:20" ht="12.75">
      <c r="A604" s="27">
        <f>RANK(G604,$G$8:$G$663,0)</f>
        <v>597</v>
      </c>
      <c r="B604" s="28" t="s">
        <v>799</v>
      </c>
      <c r="C604" s="29" t="s">
        <v>61</v>
      </c>
      <c r="D604" s="29" t="s">
        <v>12</v>
      </c>
      <c r="E604" s="29" t="s">
        <v>82</v>
      </c>
      <c r="F604" s="29" t="s">
        <v>43</v>
      </c>
      <c r="G604" s="30">
        <v>2000</v>
      </c>
      <c r="H604" s="31">
        <f>G604-$G$7</f>
        <v>-974</v>
      </c>
      <c r="I604" s="32">
        <v>614</v>
      </c>
      <c r="J604" s="11">
        <f>RANK(I604,$I$8:$I$663,0)</f>
        <v>599</v>
      </c>
      <c r="K604" s="32">
        <v>648</v>
      </c>
      <c r="L604" s="11">
        <f>RANK(K604,$K$8:$K$663,0)</f>
        <v>574</v>
      </c>
      <c r="M604" s="32">
        <v>738</v>
      </c>
      <c r="N604" s="11">
        <f>RANK(M604,$M$8:$M$663,0)</f>
        <v>552</v>
      </c>
      <c r="O604" s="33"/>
      <c r="P604" s="33"/>
      <c r="Q604" s="33"/>
      <c r="R604" s="27"/>
      <c r="S604" s="27">
        <f>(2*$AO$3)-2*(A604-1)</f>
        <v>120</v>
      </c>
      <c r="T604" s="22" t="s">
        <v>44</v>
      </c>
    </row>
    <row r="605" spans="1:20" ht="12.75">
      <c r="A605" s="27">
        <f>RANK(G605,$G$8:$G$663,0)</f>
        <v>598</v>
      </c>
      <c r="B605" s="23" t="s">
        <v>800</v>
      </c>
      <c r="C605" s="22" t="s">
        <v>113</v>
      </c>
      <c r="D605" s="22" t="s">
        <v>12</v>
      </c>
      <c r="E605" s="22" t="s">
        <v>366</v>
      </c>
      <c r="F605" s="22" t="s">
        <v>43</v>
      </c>
      <c r="G605" s="34">
        <v>1998</v>
      </c>
      <c r="H605" s="31">
        <f>G605-$G$7</f>
        <v>-976</v>
      </c>
      <c r="I605" s="35">
        <v>532</v>
      </c>
      <c r="J605" s="11">
        <f>RANK(I605,$I$8:$I$663,0)</f>
        <v>641</v>
      </c>
      <c r="K605" s="35">
        <v>689</v>
      </c>
      <c r="L605" s="11">
        <f>RANK(K605,$K$8:$K$663,0)</f>
        <v>488</v>
      </c>
      <c r="M605" s="35">
        <v>777</v>
      </c>
      <c r="N605" s="11">
        <f>RANK(M605,$M$8:$M$663,0)</f>
        <v>491</v>
      </c>
      <c r="O605" s="33"/>
      <c r="P605" s="33"/>
      <c r="Q605" s="33"/>
      <c r="R605" s="27"/>
      <c r="S605" s="27">
        <f>(2*$AO$3)-2*(A605-1)</f>
        <v>118</v>
      </c>
      <c r="T605" s="22" t="s">
        <v>66</v>
      </c>
    </row>
    <row r="606" spans="1:20" ht="12.75">
      <c r="A606" s="27">
        <f>RANK(G606,$G$8:$G$663,0)</f>
        <v>599</v>
      </c>
      <c r="B606" s="28" t="s">
        <v>801</v>
      </c>
      <c r="C606" s="29" t="s">
        <v>113</v>
      </c>
      <c r="D606" s="29" t="s">
        <v>13</v>
      </c>
      <c r="E606" s="29" t="s">
        <v>346</v>
      </c>
      <c r="F606" s="29" t="s">
        <v>43</v>
      </c>
      <c r="G606" s="30">
        <v>1991</v>
      </c>
      <c r="H606" s="31">
        <f>G606-$G$7</f>
        <v>-983</v>
      </c>
      <c r="I606" s="32">
        <v>697</v>
      </c>
      <c r="J606" s="11">
        <f>RANK(I606,$I$8:$I$663,0)</f>
        <v>506</v>
      </c>
      <c r="K606" s="32">
        <v>633</v>
      </c>
      <c r="L606" s="11">
        <f>RANK(K606,$K$8:$K$663,0)</f>
        <v>601</v>
      </c>
      <c r="M606" s="32">
        <v>661</v>
      </c>
      <c r="N606" s="11">
        <f>RANK(M606,$M$8:$M$663,0)</f>
        <v>624</v>
      </c>
      <c r="O606" s="33"/>
      <c r="P606" s="33"/>
      <c r="Q606" s="33"/>
      <c r="R606" s="27"/>
      <c r="S606" s="27">
        <f>(2*$AO$3)-2*(A606-1)</f>
        <v>116</v>
      </c>
      <c r="T606" s="22" t="s">
        <v>73</v>
      </c>
    </row>
    <row r="607" spans="1:20" ht="12.75">
      <c r="A607" s="27">
        <f>RANK(G607,$G$8:$G$663,0)</f>
        <v>600</v>
      </c>
      <c r="B607" s="23" t="s">
        <v>802</v>
      </c>
      <c r="C607" s="22" t="s">
        <v>23</v>
      </c>
      <c r="D607" s="22" t="s">
        <v>13</v>
      </c>
      <c r="E607" s="22" t="s">
        <v>315</v>
      </c>
      <c r="F607" s="22" t="s">
        <v>43</v>
      </c>
      <c r="G607" s="34">
        <v>1987</v>
      </c>
      <c r="H607" s="31">
        <f>G607-$G$7</f>
        <v>-987</v>
      </c>
      <c r="I607" s="35">
        <v>626</v>
      </c>
      <c r="J607" s="11">
        <f>RANK(I607,$I$8:$I$663,0)</f>
        <v>591</v>
      </c>
      <c r="K607" s="35">
        <v>670</v>
      </c>
      <c r="L607" s="11">
        <f>RANK(K607,$K$8:$K$663,0)</f>
        <v>542</v>
      </c>
      <c r="M607" s="35">
        <v>691</v>
      </c>
      <c r="N607" s="11">
        <f>RANK(M607,$M$8:$M$663,0)</f>
        <v>603</v>
      </c>
      <c r="O607" s="33"/>
      <c r="P607" s="33"/>
      <c r="Q607" s="33"/>
      <c r="R607" s="27"/>
      <c r="S607" s="27">
        <f>(2*$AO$3)-2*(A607-1)</f>
        <v>114</v>
      </c>
      <c r="T607" s="22" t="s">
        <v>66</v>
      </c>
    </row>
    <row r="608" spans="1:20" ht="12.75">
      <c r="A608" s="27">
        <f>RANK(G608,$G$8:$G$663,0)</f>
        <v>601</v>
      </c>
      <c r="B608" s="23" t="s">
        <v>803</v>
      </c>
      <c r="C608" s="22" t="s">
        <v>23</v>
      </c>
      <c r="D608" s="22" t="s">
        <v>15</v>
      </c>
      <c r="E608" s="22" t="s">
        <v>315</v>
      </c>
      <c r="F608" s="22" t="s">
        <v>43</v>
      </c>
      <c r="G608" s="34">
        <v>1984</v>
      </c>
      <c r="H608" s="31">
        <f>G608-$G$7</f>
        <v>-990</v>
      </c>
      <c r="I608" s="35">
        <v>614</v>
      </c>
      <c r="J608" s="11">
        <f>RANK(I608,$I$8:$I$663,0)</f>
        <v>599</v>
      </c>
      <c r="K608" s="35">
        <v>669</v>
      </c>
      <c r="L608" s="11">
        <f>RANK(K608,$K$8:$K$663,0)</f>
        <v>544</v>
      </c>
      <c r="M608" s="35">
        <v>701</v>
      </c>
      <c r="N608" s="11">
        <f>RANK(M608,$M$8:$M$663,0)</f>
        <v>588</v>
      </c>
      <c r="O608" s="33"/>
      <c r="P608" s="33"/>
      <c r="Q608" s="33"/>
      <c r="R608" s="27"/>
      <c r="S608" s="27">
        <f>(2*$AO$3)-2*(A608-1)</f>
        <v>112</v>
      </c>
      <c r="T608" s="22" t="s">
        <v>66</v>
      </c>
    </row>
    <row r="609" spans="1:20" ht="12.75">
      <c r="A609" s="27">
        <f>RANK(G609,$G$8:$G$663,0)</f>
        <v>602</v>
      </c>
      <c r="B609" s="23" t="s">
        <v>804</v>
      </c>
      <c r="C609" s="22" t="s">
        <v>23</v>
      </c>
      <c r="D609" s="22" t="s">
        <v>13</v>
      </c>
      <c r="E609" s="22" t="s">
        <v>269</v>
      </c>
      <c r="F609" s="22" t="s">
        <v>43</v>
      </c>
      <c r="G609" s="34">
        <v>1979</v>
      </c>
      <c r="H609" s="31">
        <f>G609-$G$7</f>
        <v>-995</v>
      </c>
      <c r="I609" s="35">
        <v>554</v>
      </c>
      <c r="J609" s="11">
        <f>RANK(I609,$I$8:$I$663,0)</f>
        <v>634</v>
      </c>
      <c r="K609" s="35">
        <v>731</v>
      </c>
      <c r="L609" s="11">
        <f>RANK(K609,$K$8:$K$663,0)</f>
        <v>348</v>
      </c>
      <c r="M609" s="35">
        <v>694</v>
      </c>
      <c r="N609" s="11">
        <f>RANK(M609,$M$8:$M$663,0)</f>
        <v>600</v>
      </c>
      <c r="O609" s="33"/>
      <c r="P609" s="33"/>
      <c r="Q609" s="33"/>
      <c r="R609" s="27"/>
      <c r="S609" s="27">
        <f>(2*$AO$3)-2*(A609-1)</f>
        <v>110</v>
      </c>
      <c r="T609" s="22" t="s">
        <v>66</v>
      </c>
    </row>
    <row r="610" spans="1:20" ht="12.75">
      <c r="A610" s="27">
        <f>RANK(G610,$G$8:$G$663,0)</f>
        <v>602</v>
      </c>
      <c r="B610" s="28" t="s">
        <v>805</v>
      </c>
      <c r="C610" s="29" t="s">
        <v>113</v>
      </c>
      <c r="D610" s="29" t="s">
        <v>13</v>
      </c>
      <c r="E610" s="29" t="s">
        <v>407</v>
      </c>
      <c r="F610" s="29" t="s">
        <v>43</v>
      </c>
      <c r="G610" s="30">
        <v>1979</v>
      </c>
      <c r="H610" s="31">
        <f>G610-$G$7</f>
        <v>-995</v>
      </c>
      <c r="I610" s="32">
        <v>555</v>
      </c>
      <c r="J610" s="11">
        <f>RANK(I610,$I$8:$I$663,0)</f>
        <v>633</v>
      </c>
      <c r="K610" s="32">
        <v>650</v>
      </c>
      <c r="L610" s="11">
        <f>RANK(K610,$K$8:$K$663,0)</f>
        <v>570</v>
      </c>
      <c r="M610" s="32">
        <v>774</v>
      </c>
      <c r="N610" s="11">
        <f>RANK(M610,$M$8:$M$663,0)</f>
        <v>498</v>
      </c>
      <c r="O610" s="26"/>
      <c r="P610" s="22"/>
      <c r="Q610" s="22"/>
      <c r="R610" s="22"/>
      <c r="S610" s="27">
        <f>(2*$AO$3)-2*(A610-1)</f>
        <v>110</v>
      </c>
      <c r="T610" s="22" t="s">
        <v>47</v>
      </c>
    </row>
    <row r="611" spans="1:20" ht="12.75">
      <c r="A611" s="27">
        <f>RANK(G611,$G$8:$G$663,0)</f>
        <v>604</v>
      </c>
      <c r="B611" s="23" t="s">
        <v>806</v>
      </c>
      <c r="C611" s="22" t="s">
        <v>61</v>
      </c>
      <c r="D611" s="22" t="s">
        <v>14</v>
      </c>
      <c r="E611" s="22" t="s">
        <v>375</v>
      </c>
      <c r="F611" s="22" t="s">
        <v>43</v>
      </c>
      <c r="G611" s="34">
        <v>1974</v>
      </c>
      <c r="H611" s="31">
        <f>G611-$G$7</f>
        <v>-1000</v>
      </c>
      <c r="I611" s="35">
        <v>666</v>
      </c>
      <c r="J611" s="11">
        <f>RANK(I611,$I$8:$I$663,0)</f>
        <v>546</v>
      </c>
      <c r="K611" s="35">
        <v>596</v>
      </c>
      <c r="L611" s="11">
        <f>RANK(K611,$K$8:$K$663,0)</f>
        <v>634</v>
      </c>
      <c r="M611" s="35">
        <v>712</v>
      </c>
      <c r="N611" s="11">
        <f>RANK(M611,$M$8:$M$663,0)</f>
        <v>581</v>
      </c>
      <c r="O611" s="33"/>
      <c r="P611" s="33"/>
      <c r="Q611" s="33"/>
      <c r="R611" s="27"/>
      <c r="S611" s="27">
        <f>(2*$AO$3)-2*(A611-1)</f>
        <v>106</v>
      </c>
      <c r="T611" s="22" t="s">
        <v>66</v>
      </c>
    </row>
    <row r="612" spans="1:20" ht="12.75">
      <c r="A612" s="27">
        <f>RANK(G612,$G$8:$G$663,0)</f>
        <v>605</v>
      </c>
      <c r="B612" s="23" t="s">
        <v>807</v>
      </c>
      <c r="C612" s="22" t="s">
        <v>23</v>
      </c>
      <c r="D612" s="22" t="s">
        <v>15</v>
      </c>
      <c r="E612" s="22" t="s">
        <v>269</v>
      </c>
      <c r="F612" s="22" t="s">
        <v>43</v>
      </c>
      <c r="G612" s="34">
        <v>1972</v>
      </c>
      <c r="H612" s="31">
        <f>G612-$G$7</f>
        <v>-1002</v>
      </c>
      <c r="I612" s="35">
        <v>591</v>
      </c>
      <c r="J612" s="11">
        <f>RANK(I612,$I$8:$I$663,0)</f>
        <v>617</v>
      </c>
      <c r="K612" s="35">
        <v>698</v>
      </c>
      <c r="L612" s="11">
        <f>RANK(K612,$K$8:$K$663,0)</f>
        <v>463</v>
      </c>
      <c r="M612" s="35">
        <v>683</v>
      </c>
      <c r="N612" s="11">
        <f>RANK(M612,$M$8:$M$663,0)</f>
        <v>611</v>
      </c>
      <c r="O612" s="33"/>
      <c r="P612" s="33"/>
      <c r="Q612" s="33"/>
      <c r="R612" s="27"/>
      <c r="S612" s="27">
        <f>(2*$AO$3)-2*(A612-1)</f>
        <v>104</v>
      </c>
      <c r="T612" s="22" t="s">
        <v>66</v>
      </c>
    </row>
    <row r="613" spans="1:20" ht="12.75">
      <c r="A613" s="27">
        <f>RANK(G613,$G$8:$G$663,0)</f>
        <v>606</v>
      </c>
      <c r="B613" s="28" t="s">
        <v>808</v>
      </c>
      <c r="C613" s="29" t="s">
        <v>61</v>
      </c>
      <c r="D613" s="29" t="s">
        <v>14</v>
      </c>
      <c r="E613" s="29" t="s">
        <v>271</v>
      </c>
      <c r="F613" s="29" t="s">
        <v>43</v>
      </c>
      <c r="G613" s="30">
        <v>1968</v>
      </c>
      <c r="H613" s="31">
        <f>G613-$G$7</f>
        <v>-1006</v>
      </c>
      <c r="I613" s="32">
        <v>560</v>
      </c>
      <c r="J613" s="11">
        <f>RANK(I613,$I$8:$I$663,0)</f>
        <v>630</v>
      </c>
      <c r="K613" s="32">
        <v>687</v>
      </c>
      <c r="L613" s="11">
        <f>RANK(K613,$K$8:$K$663,0)</f>
        <v>498</v>
      </c>
      <c r="M613" s="32">
        <v>721</v>
      </c>
      <c r="N613" s="11">
        <f>RANK(M613,$M$8:$M$663,0)</f>
        <v>569</v>
      </c>
      <c r="O613" s="33"/>
      <c r="P613" s="33"/>
      <c r="Q613" s="33"/>
      <c r="R613" s="27"/>
      <c r="S613" s="27">
        <f>(2*$AO$3)-2*(A613-1)</f>
        <v>102</v>
      </c>
      <c r="T613" s="22" t="s">
        <v>73</v>
      </c>
    </row>
    <row r="614" spans="1:20" ht="12.75">
      <c r="A614" s="27">
        <f>RANK(G614,$G$8:$G$663,0)</f>
        <v>607</v>
      </c>
      <c r="B614" s="28" t="s">
        <v>809</v>
      </c>
      <c r="C614" s="29" t="s">
        <v>113</v>
      </c>
      <c r="D614" s="29" t="s">
        <v>13</v>
      </c>
      <c r="E614" s="29" t="s">
        <v>458</v>
      </c>
      <c r="F614" s="29" t="s">
        <v>43</v>
      </c>
      <c r="G614" s="30">
        <v>1966</v>
      </c>
      <c r="H614" s="31">
        <f>G614-$G$7</f>
        <v>-1008</v>
      </c>
      <c r="I614" s="32">
        <v>556</v>
      </c>
      <c r="J614" s="11">
        <f>RANK(I614,$I$8:$I$663,0)</f>
        <v>632</v>
      </c>
      <c r="K614" s="32">
        <v>714</v>
      </c>
      <c r="L614" s="11">
        <f>RANK(K614,$K$8:$K$663,0)</f>
        <v>410</v>
      </c>
      <c r="M614" s="32">
        <v>696</v>
      </c>
      <c r="N614" s="11">
        <f>RANK(M614,$M$8:$M$663,0)</f>
        <v>596</v>
      </c>
      <c r="O614" s="26"/>
      <c r="P614" s="22"/>
      <c r="Q614" s="22"/>
      <c r="R614" s="22"/>
      <c r="S614" s="27">
        <f>(2*$AO$3)-2*(A614-1)</f>
        <v>100</v>
      </c>
      <c r="T614" s="22" t="s">
        <v>47</v>
      </c>
    </row>
    <row r="615" spans="1:20" ht="12.75">
      <c r="A615" s="27">
        <f>RANK(G615,$G$8:$G$663,0)</f>
        <v>608</v>
      </c>
      <c r="B615" s="23" t="s">
        <v>810</v>
      </c>
      <c r="C615" s="22" t="s">
        <v>23</v>
      </c>
      <c r="D615" s="22" t="s">
        <v>17</v>
      </c>
      <c r="E615" s="22" t="s">
        <v>140</v>
      </c>
      <c r="F615" s="22" t="s">
        <v>43</v>
      </c>
      <c r="G615" s="34">
        <v>1959</v>
      </c>
      <c r="H615" s="31">
        <f>G615-$G$7</f>
        <v>-1015</v>
      </c>
      <c r="I615" s="35">
        <v>607</v>
      </c>
      <c r="J615" s="11">
        <f>RANK(I615,$I$8:$I$663,0)</f>
        <v>607</v>
      </c>
      <c r="K615" s="35">
        <v>664</v>
      </c>
      <c r="L615" s="11">
        <f>RANK(K615,$K$8:$K$663,0)</f>
        <v>549</v>
      </c>
      <c r="M615" s="35">
        <v>688</v>
      </c>
      <c r="N615" s="11">
        <f>RANK(M615,$M$8:$M$663,0)</f>
        <v>606</v>
      </c>
      <c r="O615" s="33"/>
      <c r="P615" s="33"/>
      <c r="Q615" s="33"/>
      <c r="R615" s="27"/>
      <c r="S615" s="27">
        <f>(2*$AO$3)-2*(A615-1)</f>
        <v>98</v>
      </c>
      <c r="T615" s="22" t="s">
        <v>66</v>
      </c>
    </row>
    <row r="616" spans="1:20" ht="12.75">
      <c r="A616" s="27">
        <f>RANK(G616,$G$8:$G$663,0)</f>
        <v>609</v>
      </c>
      <c r="B616" s="23" t="s">
        <v>811</v>
      </c>
      <c r="C616" s="22" t="s">
        <v>23</v>
      </c>
      <c r="D616" s="22" t="s">
        <v>14</v>
      </c>
      <c r="E616" s="22" t="s">
        <v>121</v>
      </c>
      <c r="F616" s="22" t="s">
        <v>43</v>
      </c>
      <c r="G616" s="34">
        <v>1958</v>
      </c>
      <c r="H616" s="31">
        <f>G616-$G$7</f>
        <v>-1016</v>
      </c>
      <c r="I616" s="35">
        <v>785</v>
      </c>
      <c r="J616" s="11">
        <f>RANK(I616,$I$8:$I$663,0)</f>
        <v>372</v>
      </c>
      <c r="K616" s="35">
        <v>630</v>
      </c>
      <c r="L616" s="11">
        <f>RANK(K616,$K$8:$K$663,0)</f>
        <v>604</v>
      </c>
      <c r="M616" s="35">
        <v>543</v>
      </c>
      <c r="N616" s="11">
        <f>RANK(M616,$M$8:$M$663,0)</f>
        <v>652</v>
      </c>
      <c r="O616" s="33"/>
      <c r="P616" s="33"/>
      <c r="Q616" s="33"/>
      <c r="R616" s="27"/>
      <c r="S616" s="27">
        <f>(2*$AO$3)-2*(A616-1)</f>
        <v>96</v>
      </c>
      <c r="T616" s="22" t="s">
        <v>66</v>
      </c>
    </row>
    <row r="617" spans="1:20" ht="12.75">
      <c r="A617" s="27">
        <f>RANK(G617,$G$8:$G$663,0)</f>
        <v>610</v>
      </c>
      <c r="B617" s="28" t="s">
        <v>812</v>
      </c>
      <c r="C617" s="29" t="s">
        <v>61</v>
      </c>
      <c r="D617" s="29" t="s">
        <v>13</v>
      </c>
      <c r="E617" s="29" t="s">
        <v>280</v>
      </c>
      <c r="F617" s="29" t="s">
        <v>43</v>
      </c>
      <c r="G617" s="30">
        <v>1946</v>
      </c>
      <c r="H617" s="31">
        <f>G617-$G$7</f>
        <v>-1028</v>
      </c>
      <c r="I617" s="32">
        <v>691</v>
      </c>
      <c r="J617" s="11">
        <f>RANK(I617,$I$8:$I$663,0)</f>
        <v>515</v>
      </c>
      <c r="K617" s="32">
        <v>586</v>
      </c>
      <c r="L617" s="11">
        <f>RANK(K617,$K$8:$K$663,0)</f>
        <v>637</v>
      </c>
      <c r="M617" s="32">
        <v>669</v>
      </c>
      <c r="N617" s="11">
        <f>RANK(M617,$M$8:$M$663,0)</f>
        <v>620</v>
      </c>
      <c r="O617" s="26"/>
      <c r="P617" s="22"/>
      <c r="Q617" s="22"/>
      <c r="R617" s="22"/>
      <c r="S617" s="27">
        <f>(2*$AO$3)-2*(A617-1)</f>
        <v>94</v>
      </c>
      <c r="T617" s="22" t="s">
        <v>47</v>
      </c>
    </row>
    <row r="618" spans="1:20" ht="12.75">
      <c r="A618" s="27">
        <f>RANK(G618,$G$8:$G$663,0)</f>
        <v>611</v>
      </c>
      <c r="B618" s="28" t="s">
        <v>813</v>
      </c>
      <c r="C618" s="29" t="s">
        <v>61</v>
      </c>
      <c r="D618" s="29" t="s">
        <v>13</v>
      </c>
      <c r="E618" s="29" t="s">
        <v>814</v>
      </c>
      <c r="F618" s="29" t="s">
        <v>43</v>
      </c>
      <c r="G618" s="30">
        <v>1945</v>
      </c>
      <c r="H618" s="31">
        <f>G618-$G$7</f>
        <v>-1029</v>
      </c>
      <c r="I618" s="32">
        <v>598</v>
      </c>
      <c r="J618" s="11">
        <f>RANK(I618,$I$8:$I$663,0)</f>
        <v>614</v>
      </c>
      <c r="K618" s="32">
        <v>706</v>
      </c>
      <c r="L618" s="11">
        <f>RANK(K618,$K$8:$K$663,0)</f>
        <v>429</v>
      </c>
      <c r="M618" s="32">
        <v>641</v>
      </c>
      <c r="N618" s="11">
        <f>RANK(M618,$M$8:$M$663,0)</f>
        <v>633</v>
      </c>
      <c r="O618" s="26"/>
      <c r="P618" s="22"/>
      <c r="Q618" s="22"/>
      <c r="R618" s="22"/>
      <c r="S618" s="27">
        <f>(2*$AO$3)-2*(A618-1)</f>
        <v>92</v>
      </c>
      <c r="T618" s="22" t="s">
        <v>47</v>
      </c>
    </row>
    <row r="619" spans="1:20" ht="12.75">
      <c r="A619" s="27">
        <f>RANK(G619,$G$8:$G$663,0)</f>
        <v>612</v>
      </c>
      <c r="B619" s="23" t="s">
        <v>815</v>
      </c>
      <c r="C619" s="22" t="s">
        <v>61</v>
      </c>
      <c r="D619" s="22" t="s">
        <v>16</v>
      </c>
      <c r="E619" s="22" t="s">
        <v>140</v>
      </c>
      <c r="F619" s="22" t="s">
        <v>43</v>
      </c>
      <c r="G619" s="34">
        <v>1943</v>
      </c>
      <c r="H619" s="31">
        <f>G619-$G$7</f>
        <v>-1031</v>
      </c>
      <c r="I619" s="35">
        <v>655</v>
      </c>
      <c r="J619" s="11">
        <f>RANK(I619,$I$8:$I$663,0)</f>
        <v>556</v>
      </c>
      <c r="K619" s="35">
        <v>611</v>
      </c>
      <c r="L619" s="11">
        <f>RANK(K619,$K$8:$K$663,0)</f>
        <v>622</v>
      </c>
      <c r="M619" s="35">
        <v>677</v>
      </c>
      <c r="N619" s="11">
        <f>RANK(M619,$M$8:$M$663,0)</f>
        <v>615</v>
      </c>
      <c r="O619" s="33"/>
      <c r="P619" s="33"/>
      <c r="Q619" s="33"/>
      <c r="R619" s="27"/>
      <c r="S619" s="27">
        <f>(2*$AO$3)-2*(A619-1)</f>
        <v>90</v>
      </c>
      <c r="T619" s="22" t="s">
        <v>66</v>
      </c>
    </row>
    <row r="620" spans="1:20" ht="12.75">
      <c r="A620" s="27">
        <f>RANK(G620,$G$8:$G$663,0)</f>
        <v>612</v>
      </c>
      <c r="B620" s="28" t="s">
        <v>816</v>
      </c>
      <c r="C620" s="29" t="s">
        <v>633</v>
      </c>
      <c r="D620" s="29" t="s">
        <v>16</v>
      </c>
      <c r="E620" s="29" t="s">
        <v>817</v>
      </c>
      <c r="F620" s="29" t="s">
        <v>43</v>
      </c>
      <c r="G620" s="30">
        <v>1943</v>
      </c>
      <c r="H620" s="31">
        <f>G620-$G$7</f>
        <v>-1031</v>
      </c>
      <c r="I620" s="32">
        <v>668</v>
      </c>
      <c r="J620" s="11">
        <f>RANK(I620,$I$8:$I$663,0)</f>
        <v>544</v>
      </c>
      <c r="K620" s="32">
        <v>521</v>
      </c>
      <c r="L620" s="11">
        <f>RANK(K620,$K$8:$K$663,0)</f>
        <v>651</v>
      </c>
      <c r="M620" s="32">
        <v>754</v>
      </c>
      <c r="N620" s="11">
        <f>RANK(M620,$M$8:$M$663,0)</f>
        <v>527</v>
      </c>
      <c r="O620" s="33"/>
      <c r="P620" s="33"/>
      <c r="Q620" s="33"/>
      <c r="R620" s="27"/>
      <c r="S620" s="27">
        <f>(2*$AO$3)-2*(A620-1)</f>
        <v>90</v>
      </c>
      <c r="T620" s="22" t="s">
        <v>44</v>
      </c>
    </row>
    <row r="621" spans="1:20" ht="12.75">
      <c r="A621" s="27">
        <f>RANK(G621,$G$8:$G$663,0)</f>
        <v>614</v>
      </c>
      <c r="B621" s="28" t="s">
        <v>818</v>
      </c>
      <c r="C621" s="29" t="s">
        <v>113</v>
      </c>
      <c r="D621" s="29" t="s">
        <v>12</v>
      </c>
      <c r="E621" s="29" t="s">
        <v>214</v>
      </c>
      <c r="F621" s="29" t="s">
        <v>43</v>
      </c>
      <c r="G621" s="30">
        <v>1940</v>
      </c>
      <c r="H621" s="31">
        <f>G621-$G$7</f>
        <v>-1034</v>
      </c>
      <c r="I621" s="32">
        <v>577</v>
      </c>
      <c r="J621" s="11">
        <f>RANK(I621,$I$8:$I$663,0)</f>
        <v>623</v>
      </c>
      <c r="K621" s="32">
        <v>648</v>
      </c>
      <c r="L621" s="11">
        <f>RANK(K621,$K$8:$K$663,0)</f>
        <v>574</v>
      </c>
      <c r="M621" s="32">
        <v>715</v>
      </c>
      <c r="N621" s="11">
        <f>RANK(M621,$M$8:$M$663,0)</f>
        <v>576</v>
      </c>
      <c r="O621" s="33"/>
      <c r="P621" s="33"/>
      <c r="Q621" s="33"/>
      <c r="R621" s="27"/>
      <c r="S621" s="27">
        <f>(2*$AO$3)-2*(A621-1)</f>
        <v>86</v>
      </c>
      <c r="T621" s="22" t="s">
        <v>73</v>
      </c>
    </row>
    <row r="622" spans="1:20" ht="12.75">
      <c r="A622" s="27">
        <f>RANK(G622,$G$8:$G$663,0)</f>
        <v>615</v>
      </c>
      <c r="B622" s="28" t="s">
        <v>819</v>
      </c>
      <c r="C622" s="29" t="s">
        <v>113</v>
      </c>
      <c r="D622" s="29" t="s">
        <v>12</v>
      </c>
      <c r="E622" s="29" t="s">
        <v>346</v>
      </c>
      <c r="F622" s="29" t="s">
        <v>43</v>
      </c>
      <c r="G622" s="30">
        <v>1939</v>
      </c>
      <c r="H622" s="31">
        <f>G622-$G$7</f>
        <v>-1035</v>
      </c>
      <c r="I622" s="32">
        <v>637</v>
      </c>
      <c r="J622" s="11">
        <f>RANK(I622,$I$8:$I$663,0)</f>
        <v>574</v>
      </c>
      <c r="K622" s="32">
        <v>627</v>
      </c>
      <c r="L622" s="11">
        <f>RANK(K622,$K$8:$K$663,0)</f>
        <v>609</v>
      </c>
      <c r="M622" s="32">
        <v>675</v>
      </c>
      <c r="N622" s="11">
        <f>RANK(M622,$M$8:$M$663,0)</f>
        <v>618</v>
      </c>
      <c r="O622" s="33"/>
      <c r="P622" s="33"/>
      <c r="Q622" s="33"/>
      <c r="R622" s="27"/>
      <c r="S622" s="27">
        <f>(2*$AO$3)-2*(A622-1)</f>
        <v>84</v>
      </c>
      <c r="T622" s="22" t="s">
        <v>73</v>
      </c>
    </row>
    <row r="623" spans="1:20" ht="12.75">
      <c r="A623" s="27">
        <f>RANK(G623,$G$8:$G$663,0)</f>
        <v>616</v>
      </c>
      <c r="B623" s="23" t="s">
        <v>820</v>
      </c>
      <c r="C623" s="22" t="s">
        <v>23</v>
      </c>
      <c r="D623" s="22" t="s">
        <v>13</v>
      </c>
      <c r="E623" s="22" t="s">
        <v>668</v>
      </c>
      <c r="F623" s="22" t="s">
        <v>43</v>
      </c>
      <c r="G623" s="34">
        <v>1938</v>
      </c>
      <c r="H623" s="31">
        <f>G623-$G$7</f>
        <v>-1036</v>
      </c>
      <c r="I623" s="35">
        <v>566</v>
      </c>
      <c r="J623" s="11">
        <f>RANK(I623,$I$8:$I$663,0)</f>
        <v>626</v>
      </c>
      <c r="K623" s="35">
        <v>724</v>
      </c>
      <c r="L623" s="11">
        <f>RANK(K623,$K$8:$K$663,0)</f>
        <v>368</v>
      </c>
      <c r="M623" s="35">
        <v>648</v>
      </c>
      <c r="N623" s="11">
        <f>RANK(M623,$M$8:$M$663,0)</f>
        <v>631</v>
      </c>
      <c r="O623" s="33"/>
      <c r="P623" s="33"/>
      <c r="Q623" s="33"/>
      <c r="R623" s="27"/>
      <c r="S623" s="27">
        <f>(2*$AO$3)-2*(A623-1)</f>
        <v>82</v>
      </c>
      <c r="T623" s="22" t="s">
        <v>66</v>
      </c>
    </row>
    <row r="624" spans="1:20" ht="12.75">
      <c r="A624" s="27">
        <f>RANK(G624,$G$8:$G$663,0)</f>
        <v>617</v>
      </c>
      <c r="B624" s="28" t="s">
        <v>821</v>
      </c>
      <c r="C624" s="29" t="s">
        <v>61</v>
      </c>
      <c r="D624" s="29" t="s">
        <v>13</v>
      </c>
      <c r="E624" s="29" t="s">
        <v>82</v>
      </c>
      <c r="F624" s="29" t="s">
        <v>43</v>
      </c>
      <c r="G624" s="30">
        <v>1936</v>
      </c>
      <c r="H624" s="31">
        <f>G624-$G$7</f>
        <v>-1038</v>
      </c>
      <c r="I624" s="32">
        <v>666</v>
      </c>
      <c r="J624" s="11">
        <f>RANK(I624,$I$8:$I$663,0)</f>
        <v>546</v>
      </c>
      <c r="K624" s="32">
        <v>606</v>
      </c>
      <c r="L624" s="11">
        <f>RANK(K624,$K$8:$K$663,0)</f>
        <v>628</v>
      </c>
      <c r="M624" s="32">
        <v>664</v>
      </c>
      <c r="N624" s="11">
        <f>RANK(M624,$M$8:$M$663,0)</f>
        <v>623</v>
      </c>
      <c r="O624" s="33"/>
      <c r="P624" s="33"/>
      <c r="Q624" s="33"/>
      <c r="R624" s="27"/>
      <c r="S624" s="27">
        <f>(2*$AO$3)-2*(A624-1)</f>
        <v>80</v>
      </c>
      <c r="T624" s="22" t="s">
        <v>44</v>
      </c>
    </row>
    <row r="625" spans="1:20" ht="12.75">
      <c r="A625" s="27">
        <f>RANK(G625,$G$8:$G$663,0)</f>
        <v>618</v>
      </c>
      <c r="B625" s="28" t="s">
        <v>822</v>
      </c>
      <c r="C625" s="29" t="s">
        <v>23</v>
      </c>
      <c r="D625" s="29" t="s">
        <v>14</v>
      </c>
      <c r="E625" s="29" t="s">
        <v>271</v>
      </c>
      <c r="F625" s="29" t="s">
        <v>43</v>
      </c>
      <c r="G625" s="30">
        <v>1934</v>
      </c>
      <c r="H625" s="31">
        <f>G625-$G$7</f>
        <v>-1040</v>
      </c>
      <c r="I625" s="32">
        <v>612</v>
      </c>
      <c r="J625" s="11">
        <f>RANK(I625,$I$8:$I$663,0)</f>
        <v>603</v>
      </c>
      <c r="K625" s="32">
        <v>648</v>
      </c>
      <c r="L625" s="11">
        <f>RANK(K625,$K$8:$K$663,0)</f>
        <v>574</v>
      </c>
      <c r="M625" s="32">
        <v>674</v>
      </c>
      <c r="N625" s="11">
        <f>RANK(M625,$M$8:$M$663,0)</f>
        <v>619</v>
      </c>
      <c r="O625" s="33"/>
      <c r="P625" s="33"/>
      <c r="Q625" s="33"/>
      <c r="R625" s="27"/>
      <c r="S625" s="27">
        <f>(2*$AO$3)-2*(A625-1)</f>
        <v>78</v>
      </c>
      <c r="T625" s="22" t="s">
        <v>73</v>
      </c>
    </row>
    <row r="626" spans="1:20" ht="12.75">
      <c r="A626" s="27">
        <f>RANK(G626,$G$8:$G$663,0)</f>
        <v>619</v>
      </c>
      <c r="B626" s="28" t="s">
        <v>823</v>
      </c>
      <c r="C626" s="29" t="s">
        <v>113</v>
      </c>
      <c r="D626" s="29" t="s">
        <v>13</v>
      </c>
      <c r="E626" s="29" t="s">
        <v>159</v>
      </c>
      <c r="F626" s="29" t="s">
        <v>43</v>
      </c>
      <c r="G626" s="30">
        <v>1929</v>
      </c>
      <c r="H626" s="31">
        <f>G626-$G$7</f>
        <v>-1045</v>
      </c>
      <c r="I626" s="32">
        <v>661</v>
      </c>
      <c r="J626" s="11">
        <f>RANK(I626,$I$8:$I$663,0)</f>
        <v>555</v>
      </c>
      <c r="K626" s="32">
        <v>601</v>
      </c>
      <c r="L626" s="11">
        <f>RANK(K626,$K$8:$K$663,0)</f>
        <v>631</v>
      </c>
      <c r="M626" s="32">
        <v>667</v>
      </c>
      <c r="N626" s="11">
        <f>RANK(M626,$M$8:$M$663,0)</f>
        <v>622</v>
      </c>
      <c r="O626" s="33"/>
      <c r="P626" s="33"/>
      <c r="Q626" s="33"/>
      <c r="R626" s="27"/>
      <c r="S626" s="27">
        <f>(2*$AO$3)-2*(A626-1)</f>
        <v>76</v>
      </c>
      <c r="T626" s="22" t="s">
        <v>44</v>
      </c>
    </row>
    <row r="627" spans="1:20" ht="12.75">
      <c r="A627" s="27">
        <f>RANK(G627,$G$8:$G$663,0)</f>
        <v>620</v>
      </c>
      <c r="B627" s="23" t="s">
        <v>824</v>
      </c>
      <c r="C627" s="22" t="s">
        <v>61</v>
      </c>
      <c r="D627" s="22" t="s">
        <v>14</v>
      </c>
      <c r="E627" s="22" t="s">
        <v>121</v>
      </c>
      <c r="F627" s="22" t="s">
        <v>43</v>
      </c>
      <c r="G627" s="34">
        <v>1926</v>
      </c>
      <c r="H627" s="31">
        <f>G627-$G$7</f>
        <v>-1048</v>
      </c>
      <c r="I627" s="35">
        <v>615</v>
      </c>
      <c r="J627" s="11">
        <f>RANK(I627,$I$8:$I$663,0)</f>
        <v>598</v>
      </c>
      <c r="K627" s="35">
        <v>609</v>
      </c>
      <c r="L627" s="11">
        <f>RANK(K627,$K$8:$K$663,0)</f>
        <v>626</v>
      </c>
      <c r="M627" s="35">
        <v>702</v>
      </c>
      <c r="N627" s="11">
        <f>RANK(M627,$M$8:$M$663,0)</f>
        <v>587</v>
      </c>
      <c r="O627" s="33"/>
      <c r="P627" s="33"/>
      <c r="Q627" s="33"/>
      <c r="R627" s="27"/>
      <c r="S627" s="27">
        <f>(2*$AO$3)-2*(A627-1)</f>
        <v>74</v>
      </c>
      <c r="T627" s="22" t="s">
        <v>66</v>
      </c>
    </row>
    <row r="628" spans="1:20" ht="12.75">
      <c r="A628" s="27">
        <f>RANK(G628,$G$8:$G$663,0)</f>
        <v>621</v>
      </c>
      <c r="B628" s="28" t="s">
        <v>825</v>
      </c>
      <c r="C628" s="29" t="s">
        <v>113</v>
      </c>
      <c r="D628" s="29" t="s">
        <v>11</v>
      </c>
      <c r="E628" s="29" t="s">
        <v>346</v>
      </c>
      <c r="F628" s="29" t="s">
        <v>43</v>
      </c>
      <c r="G628" s="30">
        <v>1917</v>
      </c>
      <c r="H628" s="31">
        <f>G628-$G$7</f>
        <v>-1057</v>
      </c>
      <c r="I628" s="32">
        <v>637</v>
      </c>
      <c r="J628" s="11">
        <f>RANK(I628,$I$8:$I$663,0)</f>
        <v>574</v>
      </c>
      <c r="K628" s="32">
        <v>588</v>
      </c>
      <c r="L628" s="11">
        <f>RANK(K628,$K$8:$K$663,0)</f>
        <v>636</v>
      </c>
      <c r="M628" s="32">
        <v>692</v>
      </c>
      <c r="N628" s="11">
        <f>RANK(M628,$M$8:$M$663,0)</f>
        <v>601</v>
      </c>
      <c r="O628" s="33"/>
      <c r="P628" s="33"/>
      <c r="Q628" s="33"/>
      <c r="R628" s="27"/>
      <c r="S628" s="27">
        <f>(2*$AO$3)-2*(A628-1)</f>
        <v>72</v>
      </c>
      <c r="T628" s="22" t="s">
        <v>73</v>
      </c>
    </row>
    <row r="629" spans="1:20" ht="12.75">
      <c r="A629" s="27">
        <f>RANK(G629,$G$8:$G$663,0)</f>
        <v>622</v>
      </c>
      <c r="B629" s="28" t="s">
        <v>826</v>
      </c>
      <c r="C629" s="29" t="s">
        <v>61</v>
      </c>
      <c r="D629" s="29" t="s">
        <v>15</v>
      </c>
      <c r="E629" s="29" t="s">
        <v>136</v>
      </c>
      <c r="F629" s="29" t="s">
        <v>43</v>
      </c>
      <c r="G629" s="30">
        <v>1914</v>
      </c>
      <c r="H629" s="31">
        <f>G629-$G$7</f>
        <v>-1060</v>
      </c>
      <c r="I629" s="32">
        <v>557</v>
      </c>
      <c r="J629" s="11">
        <f>RANK(I629,$I$8:$I$663,0)</f>
        <v>631</v>
      </c>
      <c r="K629" s="32">
        <v>731</v>
      </c>
      <c r="L629" s="11">
        <f>RANK(K629,$K$8:$K$663,0)</f>
        <v>348</v>
      </c>
      <c r="M629" s="32">
        <v>626</v>
      </c>
      <c r="N629" s="11">
        <f>RANK(M629,$M$8:$M$663,0)</f>
        <v>638</v>
      </c>
      <c r="O629" s="33"/>
      <c r="P629" s="33"/>
      <c r="Q629" s="33"/>
      <c r="R629" s="27"/>
      <c r="S629" s="27">
        <f>(2*$AO$3)-2*(A629-1)</f>
        <v>70</v>
      </c>
      <c r="T629" s="22" t="s">
        <v>73</v>
      </c>
    </row>
    <row r="630" spans="1:20" ht="12.75">
      <c r="A630" s="27">
        <f>RANK(G630,$G$8:$G$663,0)</f>
        <v>623</v>
      </c>
      <c r="B630" s="28" t="s">
        <v>827</v>
      </c>
      <c r="C630" s="29" t="s">
        <v>61</v>
      </c>
      <c r="D630" s="29" t="s">
        <v>14</v>
      </c>
      <c r="E630" s="29" t="s">
        <v>229</v>
      </c>
      <c r="F630" s="29" t="s">
        <v>43</v>
      </c>
      <c r="G630" s="30">
        <v>1912</v>
      </c>
      <c r="H630" s="31">
        <f>G630-$G$7</f>
        <v>-1062</v>
      </c>
      <c r="I630" s="32">
        <v>626</v>
      </c>
      <c r="J630" s="11">
        <f>RANK(I630,$I$8:$I$663,0)</f>
        <v>591</v>
      </c>
      <c r="K630" s="32">
        <v>674</v>
      </c>
      <c r="L630" s="11">
        <f>RANK(K630,$K$8:$K$663,0)</f>
        <v>535</v>
      </c>
      <c r="M630" s="32">
        <v>612</v>
      </c>
      <c r="N630" s="11">
        <f>RANK(M630,$M$8:$M$663,0)</f>
        <v>644</v>
      </c>
      <c r="O630" s="26"/>
      <c r="P630" s="22"/>
      <c r="Q630" s="22"/>
      <c r="R630" s="22"/>
      <c r="S630" s="27">
        <f>(2*$AO$3)-2*(A630-1)</f>
        <v>68</v>
      </c>
      <c r="T630" s="22" t="s">
        <v>47</v>
      </c>
    </row>
    <row r="631" spans="1:20" ht="12.75">
      <c r="A631" s="27">
        <f>RANK(G631,$G$8:$G$663,0)</f>
        <v>624</v>
      </c>
      <c r="B631" s="23" t="s">
        <v>828</v>
      </c>
      <c r="C631" s="22" t="s">
        <v>113</v>
      </c>
      <c r="D631" s="22" t="s">
        <v>12</v>
      </c>
      <c r="E631" s="22" t="s">
        <v>140</v>
      </c>
      <c r="F631" s="22" t="s">
        <v>43</v>
      </c>
      <c r="G631" s="34">
        <v>1905</v>
      </c>
      <c r="H631" s="31">
        <f>G631-$G$7</f>
        <v>-1069</v>
      </c>
      <c r="I631" s="35">
        <v>636</v>
      </c>
      <c r="J631" s="11">
        <f>RANK(I631,$I$8:$I$663,0)</f>
        <v>580</v>
      </c>
      <c r="K631" s="35">
        <v>650</v>
      </c>
      <c r="L631" s="11">
        <f>RANK(K631,$K$8:$K$663,0)</f>
        <v>570</v>
      </c>
      <c r="M631" s="35">
        <v>619</v>
      </c>
      <c r="N631" s="11">
        <f>RANK(M631,$M$8:$M$663,0)</f>
        <v>640</v>
      </c>
      <c r="O631" s="33"/>
      <c r="P631" s="33"/>
      <c r="Q631" s="33"/>
      <c r="R631" s="27"/>
      <c r="S631" s="27">
        <f>(2*$AO$3)-2*(A631-1)</f>
        <v>66</v>
      </c>
      <c r="T631" s="22" t="s">
        <v>66</v>
      </c>
    </row>
    <row r="632" spans="1:20" ht="12.75">
      <c r="A632" s="27">
        <f>RANK(G632,$G$8:$G$663,0)</f>
        <v>625</v>
      </c>
      <c r="B632" s="28" t="s">
        <v>829</v>
      </c>
      <c r="C632" s="29" t="s">
        <v>61</v>
      </c>
      <c r="D632" s="29" t="s">
        <v>14</v>
      </c>
      <c r="E632" s="29" t="s">
        <v>359</v>
      </c>
      <c r="F632" s="29" t="s">
        <v>43</v>
      </c>
      <c r="G632" s="30">
        <v>1904</v>
      </c>
      <c r="H632" s="31">
        <f>G632-$G$7</f>
        <v>-1070</v>
      </c>
      <c r="I632" s="32">
        <v>673</v>
      </c>
      <c r="J632" s="11">
        <f>RANK(I632,$I$8:$I$663,0)</f>
        <v>538</v>
      </c>
      <c r="K632" s="32">
        <v>636</v>
      </c>
      <c r="L632" s="11">
        <f>RANK(K632,$K$8:$K$663,0)</f>
        <v>599</v>
      </c>
      <c r="M632" s="32">
        <v>595</v>
      </c>
      <c r="N632" s="11">
        <f>RANK(M632,$M$8:$M$663,0)</f>
        <v>649</v>
      </c>
      <c r="O632" s="26"/>
      <c r="P632" s="22"/>
      <c r="Q632" s="22"/>
      <c r="R632" s="22"/>
      <c r="S632" s="27">
        <f>(2*$AO$3)-2*(A632-1)</f>
        <v>64</v>
      </c>
      <c r="T632" s="22" t="s">
        <v>47</v>
      </c>
    </row>
    <row r="633" spans="1:20" ht="12.75">
      <c r="A633" s="27">
        <f>RANK(G633,$G$8:$G$663,0)</f>
        <v>626</v>
      </c>
      <c r="B633" s="23" t="s">
        <v>830</v>
      </c>
      <c r="C633" s="22" t="s">
        <v>113</v>
      </c>
      <c r="D633" s="22" t="s">
        <v>11</v>
      </c>
      <c r="E633" s="22" t="s">
        <v>553</v>
      </c>
      <c r="F633" s="22" t="s">
        <v>43</v>
      </c>
      <c r="G633" s="34">
        <v>1898</v>
      </c>
      <c r="H633" s="31">
        <f>G633-$G$7</f>
        <v>-1076</v>
      </c>
      <c r="I633" s="35">
        <v>561</v>
      </c>
      <c r="J633" s="11">
        <f>RANK(I633,$I$8:$I$663,0)</f>
        <v>629</v>
      </c>
      <c r="K633" s="35">
        <v>638</v>
      </c>
      <c r="L633" s="11">
        <f>RANK(K633,$K$8:$K$663,0)</f>
        <v>596</v>
      </c>
      <c r="M633" s="35">
        <v>699</v>
      </c>
      <c r="N633" s="11">
        <f>RANK(M633,$M$8:$M$663,0)</f>
        <v>592</v>
      </c>
      <c r="O633" s="33"/>
      <c r="P633" s="33"/>
      <c r="Q633" s="33"/>
      <c r="R633" s="27"/>
      <c r="S633" s="27">
        <f>(2*$AO$3)-2*(A633-1)</f>
        <v>62</v>
      </c>
      <c r="T633" s="22" t="s">
        <v>66</v>
      </c>
    </row>
    <row r="634" spans="1:20" ht="12.75">
      <c r="A634" s="27">
        <f>RANK(G634,$G$8:$G$663,0)</f>
        <v>627</v>
      </c>
      <c r="B634" s="28" t="s">
        <v>831</v>
      </c>
      <c r="C634" s="29" t="s">
        <v>23</v>
      </c>
      <c r="D634" s="29" t="s">
        <v>18</v>
      </c>
      <c r="E634" s="29" t="s">
        <v>165</v>
      </c>
      <c r="F634" s="29" t="s">
        <v>43</v>
      </c>
      <c r="G634" s="30">
        <v>1897</v>
      </c>
      <c r="H634" s="31">
        <f>G634-$G$7</f>
        <v>-1077</v>
      </c>
      <c r="I634" s="32">
        <v>564</v>
      </c>
      <c r="J634" s="11">
        <f>RANK(I634,$I$8:$I$663,0)</f>
        <v>628</v>
      </c>
      <c r="K634" s="32">
        <v>610</v>
      </c>
      <c r="L634" s="11">
        <f>RANK(K634,$K$8:$K$663,0)</f>
        <v>625</v>
      </c>
      <c r="M634" s="32">
        <v>723</v>
      </c>
      <c r="N634" s="11">
        <f>RANK(M634,$M$8:$M$663,0)</f>
        <v>567</v>
      </c>
      <c r="O634" s="26"/>
      <c r="P634" s="22"/>
      <c r="Q634" s="22"/>
      <c r="R634" s="22"/>
      <c r="S634" s="27">
        <f>(2*$AO$3)-2*(A634-1)</f>
        <v>60</v>
      </c>
      <c r="T634" s="22" t="s">
        <v>47</v>
      </c>
    </row>
    <row r="635" spans="1:20" ht="12.75">
      <c r="A635" s="27">
        <f>RANK(G635,$G$8:$G$663,0)</f>
        <v>628</v>
      </c>
      <c r="B635" s="23" t="s">
        <v>832</v>
      </c>
      <c r="C635" s="22" t="s">
        <v>113</v>
      </c>
      <c r="D635" s="22" t="s">
        <v>12</v>
      </c>
      <c r="E635" s="22" t="s">
        <v>425</v>
      </c>
      <c r="F635" s="22" t="s">
        <v>43</v>
      </c>
      <c r="G635" s="34">
        <v>1893</v>
      </c>
      <c r="H635" s="31">
        <f>G635-$G$7</f>
        <v>-1081</v>
      </c>
      <c r="I635" s="35">
        <v>672</v>
      </c>
      <c r="J635" s="11">
        <f>RANK(I635,$I$8:$I$663,0)</f>
        <v>541</v>
      </c>
      <c r="K635" s="35">
        <v>563</v>
      </c>
      <c r="L635" s="11">
        <f>RANK(K635,$K$8:$K$663,0)</f>
        <v>644</v>
      </c>
      <c r="M635" s="35">
        <v>658</v>
      </c>
      <c r="N635" s="11">
        <f>RANK(M635,$M$8:$M$663,0)</f>
        <v>627</v>
      </c>
      <c r="O635" s="33"/>
      <c r="P635" s="33"/>
      <c r="Q635" s="33"/>
      <c r="R635" s="27"/>
      <c r="S635" s="27">
        <f>(2*$AO$3)-2*(A635-1)</f>
        <v>58</v>
      </c>
      <c r="T635" s="22" t="s">
        <v>66</v>
      </c>
    </row>
    <row r="636" spans="1:20" ht="12.75">
      <c r="A636" s="27">
        <f>RANK(G636,$G$8:$G$663,0)</f>
        <v>629</v>
      </c>
      <c r="B636" s="28" t="s">
        <v>833</v>
      </c>
      <c r="C636" s="29" t="s">
        <v>23</v>
      </c>
      <c r="D636" s="29" t="s">
        <v>15</v>
      </c>
      <c r="E636" s="29" t="s">
        <v>136</v>
      </c>
      <c r="F636" s="29" t="s">
        <v>43</v>
      </c>
      <c r="G636" s="30">
        <v>1888</v>
      </c>
      <c r="H636" s="31">
        <f>G636-$G$7</f>
        <v>-1086</v>
      </c>
      <c r="I636" s="32">
        <v>514</v>
      </c>
      <c r="J636" s="11">
        <f>RANK(I636,$I$8:$I$663,0)</f>
        <v>647</v>
      </c>
      <c r="K636" s="32">
        <v>675</v>
      </c>
      <c r="L636" s="11">
        <f>RANK(K636,$K$8:$K$663,0)</f>
        <v>533</v>
      </c>
      <c r="M636" s="32">
        <v>699</v>
      </c>
      <c r="N636" s="11">
        <f>RANK(M636,$M$8:$M$663,0)</f>
        <v>592</v>
      </c>
      <c r="O636" s="33"/>
      <c r="P636" s="33"/>
      <c r="Q636" s="33"/>
      <c r="R636" s="27"/>
      <c r="S636" s="27">
        <f>(2*$AO$3)-2*(A636-1)</f>
        <v>56</v>
      </c>
      <c r="T636" s="22" t="s">
        <v>73</v>
      </c>
    </row>
    <row r="637" spans="1:20" ht="12.75">
      <c r="A637" s="27">
        <f>RANK(G637,$G$8:$G$663,0)</f>
        <v>630</v>
      </c>
      <c r="B637" s="23" t="s">
        <v>834</v>
      </c>
      <c r="C637" s="22" t="s">
        <v>23</v>
      </c>
      <c r="D637" s="22" t="s">
        <v>15</v>
      </c>
      <c r="E637" s="22" t="s">
        <v>315</v>
      </c>
      <c r="F637" s="22" t="s">
        <v>43</v>
      </c>
      <c r="G637" s="34">
        <v>1885</v>
      </c>
      <c r="H637" s="31">
        <f>G637-$G$7</f>
        <v>-1089</v>
      </c>
      <c r="I637" s="35">
        <v>601</v>
      </c>
      <c r="J637" s="11">
        <f>RANK(I637,$I$8:$I$663,0)</f>
        <v>612</v>
      </c>
      <c r="K637" s="35">
        <v>606</v>
      </c>
      <c r="L637" s="11">
        <f>RANK(K637,$K$8:$K$663,0)</f>
        <v>628</v>
      </c>
      <c r="M637" s="35">
        <v>678</v>
      </c>
      <c r="N637" s="11">
        <f>RANK(M637,$M$8:$M$663,0)</f>
        <v>613</v>
      </c>
      <c r="O637" s="33"/>
      <c r="P637" s="33"/>
      <c r="Q637" s="33"/>
      <c r="R637" s="27"/>
      <c r="S637" s="27">
        <f>(2*$AO$3)-2*(A637-1)</f>
        <v>54</v>
      </c>
      <c r="T637" s="22" t="s">
        <v>66</v>
      </c>
    </row>
    <row r="638" spans="1:20" ht="12.75">
      <c r="A638" s="27">
        <f>RANK(G638,$G$8:$G$663,0)</f>
        <v>631</v>
      </c>
      <c r="B638" s="28" t="s">
        <v>835</v>
      </c>
      <c r="C638" s="29" t="s">
        <v>113</v>
      </c>
      <c r="D638" s="29" t="s">
        <v>15</v>
      </c>
      <c r="E638" s="29" t="s">
        <v>82</v>
      </c>
      <c r="F638" s="29" t="s">
        <v>43</v>
      </c>
      <c r="G638" s="30">
        <v>1882</v>
      </c>
      <c r="H638" s="31">
        <f>G638-$G$7</f>
        <v>-1092</v>
      </c>
      <c r="I638" s="32">
        <v>575</v>
      </c>
      <c r="J638" s="11">
        <f>RANK(I638,$I$8:$I$663,0)</f>
        <v>625</v>
      </c>
      <c r="K638" s="32">
        <v>666</v>
      </c>
      <c r="L638" s="11">
        <f>RANK(K638,$K$8:$K$663,0)</f>
        <v>548</v>
      </c>
      <c r="M638" s="32">
        <v>641</v>
      </c>
      <c r="N638" s="11">
        <f>RANK(M638,$M$8:$M$663,0)</f>
        <v>633</v>
      </c>
      <c r="O638" s="33"/>
      <c r="P638" s="33"/>
      <c r="Q638" s="33"/>
      <c r="R638" s="27"/>
      <c r="S638" s="27">
        <f>(2*$AO$3)-2*(A638-1)</f>
        <v>52</v>
      </c>
      <c r="T638" s="22" t="s">
        <v>44</v>
      </c>
    </row>
    <row r="639" spans="1:20" ht="12.75">
      <c r="A639" s="27">
        <f>RANK(G639,$G$8:$G$663,0)</f>
        <v>632</v>
      </c>
      <c r="B639" s="28" t="s">
        <v>836</v>
      </c>
      <c r="C639" s="29" t="s">
        <v>23</v>
      </c>
      <c r="D639" s="29" t="s">
        <v>15</v>
      </c>
      <c r="E639" s="29" t="s">
        <v>109</v>
      </c>
      <c r="F639" s="29" t="s">
        <v>43</v>
      </c>
      <c r="G639" s="30">
        <v>1866</v>
      </c>
      <c r="H639" s="31">
        <f>G639-$G$7</f>
        <v>-1108</v>
      </c>
      <c r="I639" s="32">
        <v>690</v>
      </c>
      <c r="J639" s="11">
        <f>RANK(I639,$I$8:$I$663,0)</f>
        <v>517</v>
      </c>
      <c r="K639" s="32">
        <v>558</v>
      </c>
      <c r="L639" s="11">
        <f>RANK(K639,$K$8:$K$663,0)</f>
        <v>648</v>
      </c>
      <c r="M639" s="32">
        <v>618</v>
      </c>
      <c r="N639" s="11">
        <f>RANK(M639,$M$8:$M$663,0)</f>
        <v>641</v>
      </c>
      <c r="O639" s="26"/>
      <c r="P639" s="22"/>
      <c r="Q639" s="22"/>
      <c r="R639" s="22"/>
      <c r="S639" s="27">
        <f>(2*$AO$3)-2*(A639-1)</f>
        <v>50</v>
      </c>
      <c r="T639" s="22" t="s">
        <v>47</v>
      </c>
    </row>
    <row r="640" spans="1:20" ht="12.75">
      <c r="A640" s="27">
        <f>RANK(G640,$G$8:$G$663,0)</f>
        <v>633</v>
      </c>
      <c r="B640" s="23" t="s">
        <v>837</v>
      </c>
      <c r="C640" s="22" t="s">
        <v>23</v>
      </c>
      <c r="D640" s="22" t="s">
        <v>16</v>
      </c>
      <c r="E640" s="22" t="s">
        <v>315</v>
      </c>
      <c r="F640" s="22" t="s">
        <v>43</v>
      </c>
      <c r="G640" s="34">
        <v>1859</v>
      </c>
      <c r="H640" s="31">
        <f>G640-$G$7</f>
        <v>-1115</v>
      </c>
      <c r="I640" s="35">
        <v>514</v>
      </c>
      <c r="J640" s="11">
        <f>RANK(I640,$I$8:$I$663,0)</f>
        <v>647</v>
      </c>
      <c r="K640" s="35">
        <v>731</v>
      </c>
      <c r="L640" s="11">
        <f>RANK(K640,$K$8:$K$663,0)</f>
        <v>348</v>
      </c>
      <c r="M640" s="35">
        <v>614</v>
      </c>
      <c r="N640" s="11">
        <f>RANK(M640,$M$8:$M$663,0)</f>
        <v>643</v>
      </c>
      <c r="O640" s="33"/>
      <c r="P640" s="33"/>
      <c r="Q640" s="33"/>
      <c r="R640" s="27"/>
      <c r="S640" s="27">
        <f>(2*$AO$3)-2*(A640-1)</f>
        <v>48</v>
      </c>
      <c r="T640" s="22" t="s">
        <v>66</v>
      </c>
    </row>
    <row r="641" spans="1:20" ht="12.75">
      <c r="A641" s="27">
        <f>RANK(G641,$G$8:$G$663,0)</f>
        <v>634</v>
      </c>
      <c r="B641" s="28" t="s">
        <v>838</v>
      </c>
      <c r="C641" s="29" t="s">
        <v>61</v>
      </c>
      <c r="D641" s="29" t="s">
        <v>14</v>
      </c>
      <c r="E641" s="29" t="s">
        <v>51</v>
      </c>
      <c r="F641" s="29" t="s">
        <v>43</v>
      </c>
      <c r="G641" s="30">
        <v>1848</v>
      </c>
      <c r="H641" s="31">
        <f>G641-$G$7</f>
        <v>-1126</v>
      </c>
      <c r="I641" s="32">
        <v>546</v>
      </c>
      <c r="J641" s="11">
        <f>RANK(I641,$I$8:$I$663,0)</f>
        <v>636</v>
      </c>
      <c r="K641" s="32">
        <v>642</v>
      </c>
      <c r="L641" s="11">
        <f>RANK(K641,$K$8:$K$663,0)</f>
        <v>589</v>
      </c>
      <c r="M641" s="32">
        <v>660</v>
      </c>
      <c r="N641" s="11">
        <f>RANK(M641,$M$8:$M$663,0)</f>
        <v>626</v>
      </c>
      <c r="O641" s="33"/>
      <c r="P641" s="33"/>
      <c r="Q641" s="33"/>
      <c r="R641" s="27"/>
      <c r="S641" s="27">
        <f>(2*$AO$3)-2*(A641-1)</f>
        <v>46</v>
      </c>
      <c r="T641" s="22" t="s">
        <v>44</v>
      </c>
    </row>
    <row r="642" spans="1:20" ht="12.75">
      <c r="A642" s="27">
        <f>RANK(G642,$G$8:$G$663,0)</f>
        <v>635</v>
      </c>
      <c r="B642" s="28" t="s">
        <v>839</v>
      </c>
      <c r="C642" s="29" t="s">
        <v>113</v>
      </c>
      <c r="D642" s="29" t="s">
        <v>12</v>
      </c>
      <c r="E642" s="29" t="s">
        <v>346</v>
      </c>
      <c r="F642" s="29" t="s">
        <v>43</v>
      </c>
      <c r="G642" s="30">
        <v>1844</v>
      </c>
      <c r="H642" s="31">
        <f>G642-$G$7</f>
        <v>-1130</v>
      </c>
      <c r="I642" s="32">
        <v>677</v>
      </c>
      <c r="J642" s="11">
        <f>RANK(I642,$I$8:$I$663,0)</f>
        <v>530</v>
      </c>
      <c r="K642" s="32">
        <v>563</v>
      </c>
      <c r="L642" s="11">
        <f>RANK(K642,$K$8:$K$663,0)</f>
        <v>644</v>
      </c>
      <c r="M642" s="32">
        <v>604</v>
      </c>
      <c r="N642" s="11">
        <f>RANK(M642,$M$8:$M$663,0)</f>
        <v>647</v>
      </c>
      <c r="O642" s="33"/>
      <c r="P642" s="33"/>
      <c r="Q642" s="33"/>
      <c r="R642" s="27"/>
      <c r="S642" s="27">
        <f>(2*$AO$3)-2*(A642-1)</f>
        <v>44</v>
      </c>
      <c r="T642" s="22" t="s">
        <v>73</v>
      </c>
    </row>
    <row r="643" spans="1:20" ht="12.75">
      <c r="A643" s="27">
        <f>RANK(G643,$G$8:$G$663,0)</f>
        <v>636</v>
      </c>
      <c r="B643" s="23" t="s">
        <v>840</v>
      </c>
      <c r="C643" s="22" t="s">
        <v>61</v>
      </c>
      <c r="D643" s="22" t="s">
        <v>15</v>
      </c>
      <c r="E643" s="22" t="s">
        <v>425</v>
      </c>
      <c r="F643" s="22" t="s">
        <v>43</v>
      </c>
      <c r="G643" s="34">
        <v>1842</v>
      </c>
      <c r="H643" s="31">
        <f>G643-$G$7</f>
        <v>-1132</v>
      </c>
      <c r="I643" s="35">
        <v>608</v>
      </c>
      <c r="J643" s="11">
        <f>RANK(I643,$I$8:$I$663,0)</f>
        <v>606</v>
      </c>
      <c r="K643" s="35">
        <v>597</v>
      </c>
      <c r="L643" s="11">
        <f>RANK(K643,$K$8:$K$663,0)</f>
        <v>633</v>
      </c>
      <c r="M643" s="35">
        <v>637</v>
      </c>
      <c r="N643" s="11">
        <f>RANK(M643,$M$8:$M$663,0)</f>
        <v>635</v>
      </c>
      <c r="O643" s="33"/>
      <c r="P643" s="33"/>
      <c r="Q643" s="33"/>
      <c r="R643" s="27"/>
      <c r="S643" s="27">
        <f>(2*$AO$3)-2*(A643-1)</f>
        <v>42</v>
      </c>
      <c r="T643" s="22" t="s">
        <v>66</v>
      </c>
    </row>
    <row r="644" spans="1:20" ht="12.75">
      <c r="A644" s="27">
        <f>RANK(G644,$G$8:$G$663,0)</f>
        <v>637</v>
      </c>
      <c r="B644" s="28" t="s">
        <v>841</v>
      </c>
      <c r="C644" s="29" t="s">
        <v>61</v>
      </c>
      <c r="D644" s="29" t="s">
        <v>16</v>
      </c>
      <c r="E644" s="29" t="s">
        <v>842</v>
      </c>
      <c r="F644" s="29" t="s">
        <v>43</v>
      </c>
      <c r="G644" s="30">
        <v>1833</v>
      </c>
      <c r="H644" s="31">
        <f>G644-$G$7</f>
        <v>-1141</v>
      </c>
      <c r="I644" s="32">
        <v>576</v>
      </c>
      <c r="J644" s="11">
        <f>RANK(I644,$I$8:$I$663,0)</f>
        <v>624</v>
      </c>
      <c r="K644" s="32">
        <v>581</v>
      </c>
      <c r="L644" s="11">
        <f>RANK(K644,$K$8:$K$663,0)</f>
        <v>639</v>
      </c>
      <c r="M644" s="32">
        <v>676</v>
      </c>
      <c r="N644" s="11">
        <f>RANK(M644,$M$8:$M$663,0)</f>
        <v>616</v>
      </c>
      <c r="O644" s="26"/>
      <c r="P644" s="22"/>
      <c r="Q644" s="22"/>
      <c r="R644" s="22"/>
      <c r="S644" s="27">
        <f>(2*$AO$3)-2*(A644-1)</f>
        <v>40</v>
      </c>
      <c r="T644" s="22" t="s">
        <v>47</v>
      </c>
    </row>
    <row r="645" spans="1:20" ht="12.75">
      <c r="A645" s="27">
        <f>RANK(G645,$G$8:$G$663,0)</f>
        <v>638</v>
      </c>
      <c r="B645" s="28" t="s">
        <v>843</v>
      </c>
      <c r="C645" s="29" t="s">
        <v>23</v>
      </c>
      <c r="D645" s="29" t="s">
        <v>15</v>
      </c>
      <c r="E645" s="29" t="s">
        <v>359</v>
      </c>
      <c r="F645" s="29" t="s">
        <v>43</v>
      </c>
      <c r="G645" s="30">
        <v>1832</v>
      </c>
      <c r="H645" s="31">
        <f>G645-$G$7</f>
        <v>-1142</v>
      </c>
      <c r="I645" s="32">
        <v>510</v>
      </c>
      <c r="J645" s="11">
        <f>RANK(I645,$I$8:$I$663,0)</f>
        <v>651</v>
      </c>
      <c r="K645" s="32">
        <v>614</v>
      </c>
      <c r="L645" s="11">
        <f>RANK(K645,$K$8:$K$663,0)</f>
        <v>620</v>
      </c>
      <c r="M645" s="32">
        <v>708</v>
      </c>
      <c r="N645" s="11">
        <f>RANK(M645,$M$8:$M$663,0)</f>
        <v>584</v>
      </c>
      <c r="O645" s="26"/>
      <c r="P645" s="22"/>
      <c r="Q645" s="22"/>
      <c r="R645" s="22"/>
      <c r="S645" s="27">
        <f>(2*$AO$3)-2*(A645-1)</f>
        <v>38</v>
      </c>
      <c r="T645" s="22" t="s">
        <v>47</v>
      </c>
    </row>
    <row r="646" spans="1:20" ht="12.75">
      <c r="A646" s="27">
        <f>RANK(G646,$G$8:$G$663,0)</f>
        <v>639</v>
      </c>
      <c r="B646" s="23" t="s">
        <v>844</v>
      </c>
      <c r="C646" s="22" t="s">
        <v>61</v>
      </c>
      <c r="D646" s="22" t="s">
        <v>15</v>
      </c>
      <c r="E646" s="22" t="s">
        <v>315</v>
      </c>
      <c r="F646" s="22" t="s">
        <v>43</v>
      </c>
      <c r="G646" s="34">
        <v>1823</v>
      </c>
      <c r="H646" s="31">
        <f>G646-$G$7</f>
        <v>-1151</v>
      </c>
      <c r="I646" s="35">
        <v>534</v>
      </c>
      <c r="J646" s="11">
        <f>RANK(I646,$I$8:$I$663,0)</f>
        <v>640</v>
      </c>
      <c r="K646" s="35">
        <v>678</v>
      </c>
      <c r="L646" s="11">
        <f>RANK(K646,$K$8:$K$663,0)</f>
        <v>522</v>
      </c>
      <c r="M646" s="35">
        <v>611</v>
      </c>
      <c r="N646" s="11">
        <f>RANK(M646,$M$8:$M$663,0)</f>
        <v>646</v>
      </c>
      <c r="O646" s="33"/>
      <c r="P646" s="33"/>
      <c r="Q646" s="33"/>
      <c r="R646" s="27"/>
      <c r="S646" s="27">
        <f>(2*$AO$3)-2*(A646-1)</f>
        <v>36</v>
      </c>
      <c r="T646" s="22" t="s">
        <v>66</v>
      </c>
    </row>
    <row r="647" spans="1:20" ht="12.75">
      <c r="A647" s="27">
        <f>RANK(G647,$G$8:$G$663,0)</f>
        <v>640</v>
      </c>
      <c r="B647" s="28" t="s">
        <v>845</v>
      </c>
      <c r="C647" s="29" t="s">
        <v>113</v>
      </c>
      <c r="D647" s="29" t="s">
        <v>13</v>
      </c>
      <c r="E647" s="29" t="s">
        <v>346</v>
      </c>
      <c r="F647" s="29" t="s">
        <v>43</v>
      </c>
      <c r="G647" s="30">
        <v>1798</v>
      </c>
      <c r="H647" s="31">
        <f>G647-$G$7</f>
        <v>-1176</v>
      </c>
      <c r="I647" s="32">
        <v>531</v>
      </c>
      <c r="J647" s="11">
        <f>RANK(I647,$I$8:$I$663,0)</f>
        <v>642</v>
      </c>
      <c r="K647" s="32">
        <v>572</v>
      </c>
      <c r="L647" s="11">
        <f>RANK(K647,$K$8:$K$663,0)</f>
        <v>641</v>
      </c>
      <c r="M647" s="32">
        <v>695</v>
      </c>
      <c r="N647" s="11">
        <f>RANK(M647,$M$8:$M$663,0)</f>
        <v>597</v>
      </c>
      <c r="O647" s="33"/>
      <c r="P647" s="33"/>
      <c r="Q647" s="33"/>
      <c r="R647" s="27"/>
      <c r="S647" s="27">
        <f>(2*$AO$3)-2*(A647-1)</f>
        <v>34</v>
      </c>
      <c r="T647" s="22" t="s">
        <v>73</v>
      </c>
    </row>
    <row r="648" spans="1:20" ht="12.75">
      <c r="A648" s="27">
        <f>RANK(G648,$G$8:$G$663,0)</f>
        <v>641</v>
      </c>
      <c r="B648" s="28" t="s">
        <v>846</v>
      </c>
      <c r="C648" s="29" t="s">
        <v>61</v>
      </c>
      <c r="D648" s="29" t="s">
        <v>17</v>
      </c>
      <c r="E648" s="29" t="s">
        <v>280</v>
      </c>
      <c r="F648" s="29" t="s">
        <v>43</v>
      </c>
      <c r="G648" s="30">
        <v>1791</v>
      </c>
      <c r="H648" s="31">
        <f>G648-$G$7</f>
        <v>-1183</v>
      </c>
      <c r="I648" s="32">
        <v>590</v>
      </c>
      <c r="J648" s="11">
        <f>RANK(I648,$I$8:$I$663,0)</f>
        <v>618</v>
      </c>
      <c r="K648" s="32">
        <v>618</v>
      </c>
      <c r="L648" s="11">
        <f>RANK(K648,$K$8:$K$663,0)</f>
        <v>615</v>
      </c>
      <c r="M648" s="32">
        <v>583</v>
      </c>
      <c r="N648" s="11">
        <f>RANK(M648,$M$8:$M$663,0)</f>
        <v>651</v>
      </c>
      <c r="O648" s="26"/>
      <c r="P648" s="22"/>
      <c r="Q648" s="22"/>
      <c r="R648" s="22"/>
      <c r="S648" s="27">
        <f>(2*$AO$3)-2*(A648-1)</f>
        <v>32</v>
      </c>
      <c r="T648" s="22" t="s">
        <v>47</v>
      </c>
    </row>
    <row r="649" spans="1:20" ht="12.75">
      <c r="A649" s="27">
        <f>RANK(G649,$G$8:$G$663,0)</f>
        <v>642</v>
      </c>
      <c r="B649" s="28" t="s">
        <v>847</v>
      </c>
      <c r="C649" s="29" t="s">
        <v>113</v>
      </c>
      <c r="D649" s="29" t="s">
        <v>15</v>
      </c>
      <c r="E649" s="29" t="s">
        <v>75</v>
      </c>
      <c r="F649" s="29" t="s">
        <v>43</v>
      </c>
      <c r="G649" s="30">
        <v>1779</v>
      </c>
      <c r="H649" s="31">
        <f>G649-$G$7</f>
        <v>-1195</v>
      </c>
      <c r="I649" s="32">
        <v>477</v>
      </c>
      <c r="J649" s="11">
        <f>RANK(I649,$I$8:$I$663,0)</f>
        <v>653</v>
      </c>
      <c r="K649" s="32">
        <v>626</v>
      </c>
      <c r="L649" s="11">
        <f>RANK(K649,$K$8:$K$663,0)</f>
        <v>610</v>
      </c>
      <c r="M649" s="32">
        <v>676</v>
      </c>
      <c r="N649" s="11">
        <f>RANK(M649,$M$8:$M$663,0)</f>
        <v>616</v>
      </c>
      <c r="O649" s="33"/>
      <c r="P649" s="33"/>
      <c r="Q649" s="33"/>
      <c r="R649" s="27"/>
      <c r="S649" s="27">
        <f>(2*$AO$3)-2*(A649-1)</f>
        <v>30</v>
      </c>
      <c r="T649" s="22" t="s">
        <v>44</v>
      </c>
    </row>
    <row r="650" spans="1:20" ht="12.75">
      <c r="A650" s="27">
        <f>RANK(G650,$G$8:$G$663,0)</f>
        <v>643</v>
      </c>
      <c r="B650" s="23" t="s">
        <v>848</v>
      </c>
      <c r="C650" s="22" t="s">
        <v>61</v>
      </c>
      <c r="D650" s="22" t="s">
        <v>15</v>
      </c>
      <c r="E650" s="22" t="s">
        <v>425</v>
      </c>
      <c r="F650" s="22" t="s">
        <v>43</v>
      </c>
      <c r="G650" s="34">
        <v>1777</v>
      </c>
      <c r="H650" s="31">
        <f>G650-$G$7</f>
        <v>-1197</v>
      </c>
      <c r="I650" s="35">
        <v>514</v>
      </c>
      <c r="J650" s="11">
        <f>RANK(I650,$I$8:$I$663,0)</f>
        <v>647</v>
      </c>
      <c r="K650" s="35">
        <v>651</v>
      </c>
      <c r="L650" s="11">
        <f>RANK(K650,$K$8:$K$663,0)</f>
        <v>568</v>
      </c>
      <c r="M650" s="35">
        <v>612</v>
      </c>
      <c r="N650" s="11">
        <f>RANK(M650,$M$8:$M$663,0)</f>
        <v>644</v>
      </c>
      <c r="O650" s="33"/>
      <c r="P650" s="33"/>
      <c r="Q650" s="33"/>
      <c r="R650" s="27"/>
      <c r="S650" s="27">
        <f>(2*$AO$3)-2*(A650-1)</f>
        <v>28</v>
      </c>
      <c r="T650" s="22" t="s">
        <v>66</v>
      </c>
    </row>
    <row r="651" spans="1:20" ht="12.75">
      <c r="A651" s="27">
        <f>RANK(G651,$G$8:$G$663,0)</f>
        <v>644</v>
      </c>
      <c r="B651" s="28" t="s">
        <v>849</v>
      </c>
      <c r="C651" s="29" t="s">
        <v>23</v>
      </c>
      <c r="D651" s="29" t="s">
        <v>16</v>
      </c>
      <c r="E651" s="29" t="s">
        <v>422</v>
      </c>
      <c r="F651" s="29" t="s">
        <v>43</v>
      </c>
      <c r="G651" s="30">
        <v>1774</v>
      </c>
      <c r="H651" s="31">
        <f>G651-$G$7</f>
        <v>-1200</v>
      </c>
      <c r="I651" s="32">
        <v>480</v>
      </c>
      <c r="J651" s="11">
        <f>RANK(I651,$I$8:$I$663,0)</f>
        <v>652</v>
      </c>
      <c r="K651" s="32">
        <v>513</v>
      </c>
      <c r="L651" s="11">
        <f>RANK(K651,$K$8:$K$663,0)</f>
        <v>652</v>
      </c>
      <c r="M651" s="32">
        <v>781</v>
      </c>
      <c r="N651" s="11">
        <f>RANK(M651,$M$8:$M$663,0)</f>
        <v>484</v>
      </c>
      <c r="O651" s="33"/>
      <c r="P651" s="33"/>
      <c r="Q651" s="33"/>
      <c r="R651" s="27"/>
      <c r="S651" s="27">
        <f>(2*$AO$3)-2*(A651-1)</f>
        <v>26</v>
      </c>
      <c r="T651" s="22" t="s">
        <v>44</v>
      </c>
    </row>
    <row r="652" spans="1:20" ht="12.75">
      <c r="A652" s="27">
        <f>RANK(G652,$G$8:$G$663,0)</f>
        <v>645</v>
      </c>
      <c r="B652" s="28" t="s">
        <v>850</v>
      </c>
      <c r="C652" s="29" t="s">
        <v>113</v>
      </c>
      <c r="D652" s="29" t="s">
        <v>14</v>
      </c>
      <c r="E652" s="29" t="s">
        <v>82</v>
      </c>
      <c r="F652" s="29" t="s">
        <v>43</v>
      </c>
      <c r="G652" s="30">
        <v>1754</v>
      </c>
      <c r="H652" s="31">
        <f>G652-$G$7</f>
        <v>-1220</v>
      </c>
      <c r="I652" s="32">
        <v>541</v>
      </c>
      <c r="J652" s="11">
        <f>RANK(I652,$I$8:$I$663,0)</f>
        <v>637</v>
      </c>
      <c r="K652" s="32">
        <v>611</v>
      </c>
      <c r="L652" s="11">
        <f>RANK(K652,$K$8:$K$663,0)</f>
        <v>622</v>
      </c>
      <c r="M652" s="32">
        <v>602</v>
      </c>
      <c r="N652" s="11">
        <f>RANK(M652,$M$8:$M$663,0)</f>
        <v>648</v>
      </c>
      <c r="O652" s="33"/>
      <c r="P652" s="33"/>
      <c r="Q652" s="33"/>
      <c r="R652" s="27"/>
      <c r="S652" s="27">
        <f>(2*$AO$3)-2*(A652-1)</f>
        <v>24</v>
      </c>
      <c r="T652" s="22" t="s">
        <v>44</v>
      </c>
    </row>
    <row r="653" spans="1:20" ht="12.75">
      <c r="A653" s="27">
        <f>RANK(G653,$G$8:$G$663,0)</f>
        <v>646</v>
      </c>
      <c r="B653" s="28" t="s">
        <v>851</v>
      </c>
      <c r="C653" s="32"/>
      <c r="D653" s="29" t="s">
        <v>546</v>
      </c>
      <c r="E653" s="29" t="s">
        <v>586</v>
      </c>
      <c r="F653" s="32" t="s">
        <v>43</v>
      </c>
      <c r="G653" s="30">
        <v>1732</v>
      </c>
      <c r="H653" s="31">
        <f>G653-$G$7</f>
        <v>-1242</v>
      </c>
      <c r="I653" s="32">
        <v>583</v>
      </c>
      <c r="J653" s="11">
        <f>RANK(I653,$I$8:$I$663,0)</f>
        <v>621</v>
      </c>
      <c r="K653" s="32">
        <v>461</v>
      </c>
      <c r="L653" s="11">
        <f>RANK(K653,$K$8:$K$663,0)</f>
        <v>655</v>
      </c>
      <c r="M653" s="32">
        <v>688</v>
      </c>
      <c r="N653" s="11">
        <f>RANK(M653,$M$8:$M$663,0)</f>
        <v>606</v>
      </c>
      <c r="O653" s="26"/>
      <c r="P653" s="22"/>
      <c r="Q653" s="22"/>
      <c r="R653" s="22"/>
      <c r="S653" s="27">
        <f>(2*$AO$3)-2*(A653-1)</f>
        <v>22</v>
      </c>
      <c r="T653" s="22" t="s">
        <v>47</v>
      </c>
    </row>
    <row r="654" spans="1:20" ht="12.75">
      <c r="A654" s="27">
        <f>RANK(G654,$G$8:$G$663,0)</f>
        <v>647</v>
      </c>
      <c r="B654" s="23" t="s">
        <v>852</v>
      </c>
      <c r="C654" s="22" t="s">
        <v>61</v>
      </c>
      <c r="D654" s="22" t="s">
        <v>15</v>
      </c>
      <c r="E654" s="22" t="s">
        <v>375</v>
      </c>
      <c r="F654" s="22" t="s">
        <v>43</v>
      </c>
      <c r="G654" s="34">
        <v>1714</v>
      </c>
      <c r="H654" s="31">
        <f>G654-$G$7</f>
        <v>-1260</v>
      </c>
      <c r="I654" s="35">
        <v>513</v>
      </c>
      <c r="J654" s="11">
        <f>RANK(I654,$I$8:$I$663,0)</f>
        <v>650</v>
      </c>
      <c r="K654" s="35">
        <v>567</v>
      </c>
      <c r="L654" s="11">
        <f>RANK(K654,$K$8:$K$663,0)</f>
        <v>643</v>
      </c>
      <c r="M654" s="35">
        <v>634</v>
      </c>
      <c r="N654" s="11">
        <f>RANK(M654,$M$8:$M$663,0)</f>
        <v>637</v>
      </c>
      <c r="O654" s="33"/>
      <c r="P654" s="33"/>
      <c r="Q654" s="33"/>
      <c r="R654" s="27"/>
      <c r="S654" s="27">
        <f>(2*$AO$3)-2*(A654-1)</f>
        <v>20</v>
      </c>
      <c r="T654" s="22" t="s">
        <v>66</v>
      </c>
    </row>
    <row r="655" spans="1:20" ht="12.75">
      <c r="A655" s="27">
        <f>RANK(G655,$G$8:$G$663,0)</f>
        <v>648</v>
      </c>
      <c r="B655" s="23" t="s">
        <v>853</v>
      </c>
      <c r="C655" s="22" t="s">
        <v>61</v>
      </c>
      <c r="D655" s="22" t="s">
        <v>14</v>
      </c>
      <c r="E655" s="22" t="s">
        <v>668</v>
      </c>
      <c r="F655" s="22" t="s">
        <v>43</v>
      </c>
      <c r="G655" s="34">
        <v>1711</v>
      </c>
      <c r="H655" s="31">
        <f>G655-$G$7</f>
        <v>-1263</v>
      </c>
      <c r="I655" s="35">
        <v>663</v>
      </c>
      <c r="J655" s="11">
        <f>RANK(I655,$I$8:$I$663,0)</f>
        <v>550</v>
      </c>
      <c r="K655" s="35">
        <v>455</v>
      </c>
      <c r="L655" s="11">
        <f>RANK(K655,$K$8:$K$663,0)</f>
        <v>656</v>
      </c>
      <c r="M655" s="35">
        <v>593</v>
      </c>
      <c r="N655" s="11">
        <f>RANK(M655,$M$8:$M$663,0)</f>
        <v>650</v>
      </c>
      <c r="O655" s="33"/>
      <c r="P655" s="33"/>
      <c r="Q655" s="33"/>
      <c r="R655" s="27"/>
      <c r="S655" s="27">
        <f>(2*$AO$3)-2*(A655-1)</f>
        <v>18</v>
      </c>
      <c r="T655" s="22" t="s">
        <v>66</v>
      </c>
    </row>
    <row r="656" spans="1:20" ht="12.75">
      <c r="A656" s="27">
        <f>RANK(G656,$G$8:$G$663,0)</f>
        <v>649</v>
      </c>
      <c r="B656" s="23" t="s">
        <v>854</v>
      </c>
      <c r="C656" s="22" t="s">
        <v>113</v>
      </c>
      <c r="D656" s="22" t="s">
        <v>15</v>
      </c>
      <c r="E656" s="22" t="s">
        <v>425</v>
      </c>
      <c r="F656" s="22" t="s">
        <v>43</v>
      </c>
      <c r="G656" s="34">
        <v>1697</v>
      </c>
      <c r="H656" s="31">
        <f>G656-$G$7</f>
        <v>-1277</v>
      </c>
      <c r="I656" s="35">
        <v>517</v>
      </c>
      <c r="J656" s="11">
        <f>RANK(I656,$I$8:$I$663,0)</f>
        <v>645</v>
      </c>
      <c r="K656" s="35">
        <v>544</v>
      </c>
      <c r="L656" s="11">
        <f>RANK(K656,$K$8:$K$663,0)</f>
        <v>650</v>
      </c>
      <c r="M656" s="35">
        <v>636</v>
      </c>
      <c r="N656" s="11">
        <f>RANK(M656,$M$8:$M$663,0)</f>
        <v>636</v>
      </c>
      <c r="O656" s="33"/>
      <c r="P656" s="33"/>
      <c r="Q656" s="33"/>
      <c r="R656" s="27"/>
      <c r="S656" s="27">
        <f>(2*$AO$3)-2*(A656-1)</f>
        <v>16</v>
      </c>
      <c r="T656" s="22" t="s">
        <v>66</v>
      </c>
    </row>
    <row r="657" spans="1:20" ht="12.75">
      <c r="A657" s="27">
        <f>RANK(G657,$G$8:$G$663,0)</f>
        <v>650</v>
      </c>
      <c r="B657" s="28" t="s">
        <v>855</v>
      </c>
      <c r="C657" s="29" t="s">
        <v>61</v>
      </c>
      <c r="D657" s="29" t="s">
        <v>16</v>
      </c>
      <c r="E657" s="29" t="s">
        <v>72</v>
      </c>
      <c r="F657" s="29" t="s">
        <v>43</v>
      </c>
      <c r="G657" s="30">
        <v>1695</v>
      </c>
      <c r="H657" s="31">
        <f>G657-$G$7</f>
        <v>-1279</v>
      </c>
      <c r="I657" s="32">
        <v>521</v>
      </c>
      <c r="J657" s="11">
        <f>RANK(I657,$I$8:$I$663,0)</f>
        <v>644</v>
      </c>
      <c r="K657" s="32">
        <v>559</v>
      </c>
      <c r="L657" s="11">
        <f>RANK(K657,$K$8:$K$663,0)</f>
        <v>647</v>
      </c>
      <c r="M657" s="32">
        <v>615</v>
      </c>
      <c r="N657" s="11">
        <f>RANK(M657,$M$8:$M$663,0)</f>
        <v>642</v>
      </c>
      <c r="O657" s="33"/>
      <c r="P657" s="33"/>
      <c r="Q657" s="33"/>
      <c r="R657" s="27"/>
      <c r="S657" s="27">
        <f>(2*$AO$3)-2*(A657-1)</f>
        <v>14</v>
      </c>
      <c r="T657" s="22" t="s">
        <v>73</v>
      </c>
    </row>
    <row r="658" spans="1:20" ht="12.75">
      <c r="A658" s="27">
        <f>RANK(G658,$G$8:$G$663,0)</f>
        <v>651</v>
      </c>
      <c r="B658" s="23" t="s">
        <v>856</v>
      </c>
      <c r="C658" s="22" t="s">
        <v>113</v>
      </c>
      <c r="D658" s="22" t="s">
        <v>15</v>
      </c>
      <c r="E658" s="22" t="s">
        <v>55</v>
      </c>
      <c r="F658" s="22" t="s">
        <v>43</v>
      </c>
      <c r="G658" s="34">
        <v>1688</v>
      </c>
      <c r="H658" s="31">
        <f>G658-$G$7</f>
        <v>-1286</v>
      </c>
      <c r="I658" s="35">
        <v>450</v>
      </c>
      <c r="J658" s="11">
        <f>RANK(I658,$I$8:$I$663,0)</f>
        <v>655</v>
      </c>
      <c r="K658" s="35">
        <v>586</v>
      </c>
      <c r="L658" s="11">
        <f>RANK(K658,$K$8:$K$663,0)</f>
        <v>637</v>
      </c>
      <c r="M658" s="35">
        <v>652</v>
      </c>
      <c r="N658" s="11">
        <f>RANK(M658,$M$8:$M$663,0)</f>
        <v>630</v>
      </c>
      <c r="O658" s="33"/>
      <c r="P658" s="33"/>
      <c r="Q658" s="33"/>
      <c r="R658" s="27"/>
      <c r="S658" s="27">
        <f>(2*$AO$3)-2*(A658-1)</f>
        <v>12</v>
      </c>
      <c r="T658" s="22" t="s">
        <v>66</v>
      </c>
    </row>
    <row r="659" spans="1:20" ht="12.75">
      <c r="A659" s="27">
        <f>RANK(G659,$G$8:$G$663,0)</f>
        <v>652</v>
      </c>
      <c r="B659" s="28" t="s">
        <v>857</v>
      </c>
      <c r="C659" s="29" t="s">
        <v>23</v>
      </c>
      <c r="D659" s="29" t="s">
        <v>15</v>
      </c>
      <c r="E659" s="29" t="s">
        <v>101</v>
      </c>
      <c r="F659" s="29" t="s">
        <v>43</v>
      </c>
      <c r="G659" s="30">
        <v>1687</v>
      </c>
      <c r="H659" s="31">
        <f>G659-$G$7</f>
        <v>-1287</v>
      </c>
      <c r="I659" s="32">
        <v>515</v>
      </c>
      <c r="J659" s="11">
        <f>RANK(I659,$I$8:$I$663,0)</f>
        <v>646</v>
      </c>
      <c r="K659" s="32">
        <v>634</v>
      </c>
      <c r="L659" s="11">
        <f>RANK(K659,$K$8:$K$663,0)</f>
        <v>600</v>
      </c>
      <c r="M659" s="32">
        <v>538</v>
      </c>
      <c r="N659" s="11">
        <f>RANK(M659,$M$8:$M$663,0)</f>
        <v>654</v>
      </c>
      <c r="O659" s="33"/>
      <c r="P659" s="33"/>
      <c r="Q659" s="33"/>
      <c r="R659" s="27"/>
      <c r="S659" s="27">
        <f>(2*$AO$3)-2*(A659-1)</f>
        <v>10</v>
      </c>
      <c r="T659" s="22" t="s">
        <v>73</v>
      </c>
    </row>
    <row r="660" spans="1:20" ht="12.75">
      <c r="A660" s="27">
        <f>RANK(G660,$G$8:$G$663,0)</f>
        <v>653</v>
      </c>
      <c r="B660" s="28" t="s">
        <v>858</v>
      </c>
      <c r="C660" s="29" t="s">
        <v>61</v>
      </c>
      <c r="D660" s="29" t="s">
        <v>16</v>
      </c>
      <c r="E660" s="29" t="s">
        <v>777</v>
      </c>
      <c r="F660" s="29" t="s">
        <v>43</v>
      </c>
      <c r="G660" s="30">
        <v>1653</v>
      </c>
      <c r="H660" s="31">
        <f>G660-$G$7</f>
        <v>-1321</v>
      </c>
      <c r="I660" s="32">
        <v>540</v>
      </c>
      <c r="J660" s="11">
        <f>RANK(I660,$I$8:$I$663,0)</f>
        <v>638</v>
      </c>
      <c r="K660" s="32">
        <v>598</v>
      </c>
      <c r="L660" s="11">
        <f>RANK(K660,$K$8:$K$663,0)</f>
        <v>632</v>
      </c>
      <c r="M660" s="32">
        <v>515</v>
      </c>
      <c r="N660" s="11">
        <f>RANK(M660,$M$8:$M$663,0)</f>
        <v>655</v>
      </c>
      <c r="O660" s="26"/>
      <c r="P660" s="22"/>
      <c r="Q660" s="22"/>
      <c r="R660" s="22"/>
      <c r="S660" s="27">
        <f>(2*$AO$3)-2*(A660-1)</f>
        <v>8</v>
      </c>
      <c r="T660" s="22" t="s">
        <v>47</v>
      </c>
    </row>
    <row r="661" spans="1:20" ht="12.75">
      <c r="A661" s="27">
        <f>RANK(G661,$G$8:$G$663,0)</f>
        <v>654</v>
      </c>
      <c r="B661" s="28" t="s">
        <v>859</v>
      </c>
      <c r="C661" s="29" t="s">
        <v>23</v>
      </c>
      <c r="D661" s="29" t="s">
        <v>16</v>
      </c>
      <c r="E661" s="29" t="s">
        <v>134</v>
      </c>
      <c r="F661" s="29" t="s">
        <v>43</v>
      </c>
      <c r="G661" s="30">
        <v>1649</v>
      </c>
      <c r="H661" s="31">
        <f>G661-$G$7</f>
        <v>-1325</v>
      </c>
      <c r="I661" s="32">
        <v>456</v>
      </c>
      <c r="J661" s="11">
        <f>RANK(I661,$I$8:$I$663,0)</f>
        <v>654</v>
      </c>
      <c r="K661" s="32">
        <v>571</v>
      </c>
      <c r="L661" s="11">
        <f>RANK(K661,$K$8:$K$663,0)</f>
        <v>642</v>
      </c>
      <c r="M661" s="32">
        <v>622</v>
      </c>
      <c r="N661" s="11">
        <f>RANK(M661,$M$8:$M$663,0)</f>
        <v>639</v>
      </c>
      <c r="O661" s="33"/>
      <c r="P661" s="33"/>
      <c r="Q661" s="33"/>
      <c r="R661" s="27"/>
      <c r="S661" s="27">
        <f>(2*$AO$3)-2*(A661-1)</f>
        <v>6</v>
      </c>
      <c r="T661" s="22" t="s">
        <v>44</v>
      </c>
    </row>
    <row r="662" spans="1:20" ht="12.75">
      <c r="A662" s="27">
        <f>RANK(G662,$G$8:$G$663,0)</f>
        <v>655</v>
      </c>
      <c r="B662" s="28" t="s">
        <v>860</v>
      </c>
      <c r="C662" s="29" t="s">
        <v>61</v>
      </c>
      <c r="D662" s="29" t="s">
        <v>18</v>
      </c>
      <c r="E662" s="29" t="s">
        <v>82</v>
      </c>
      <c r="F662" s="29" t="s">
        <v>43</v>
      </c>
      <c r="G662" s="30">
        <v>1588</v>
      </c>
      <c r="H662" s="31">
        <f>G662-$G$7</f>
        <v>-1386</v>
      </c>
      <c r="I662" s="32">
        <v>548</v>
      </c>
      <c r="J662" s="11">
        <f>RANK(I662,$I$8:$I$663,0)</f>
        <v>635</v>
      </c>
      <c r="K662" s="32">
        <v>498</v>
      </c>
      <c r="L662" s="11">
        <f>RANK(K662,$K$8:$K$663,0)</f>
        <v>654</v>
      </c>
      <c r="M662" s="32">
        <v>542</v>
      </c>
      <c r="N662" s="11">
        <f>RANK(M662,$M$8:$M$663,0)</f>
        <v>653</v>
      </c>
      <c r="O662" s="33"/>
      <c r="P662" s="33"/>
      <c r="Q662" s="33"/>
      <c r="R662" s="27"/>
      <c r="S662" s="27">
        <f>(2*$AO$3)-2*(A662-1)</f>
        <v>4</v>
      </c>
      <c r="T662" s="22" t="s">
        <v>44</v>
      </c>
    </row>
    <row r="663" spans="1:20" ht="12.75">
      <c r="A663" s="27">
        <f>RANK(G663,$G$8:$G$663,0)</f>
        <v>656</v>
      </c>
      <c r="B663" s="28" t="s">
        <v>861</v>
      </c>
      <c r="C663" s="32"/>
      <c r="D663" s="29" t="s">
        <v>546</v>
      </c>
      <c r="E663" s="29" t="s">
        <v>586</v>
      </c>
      <c r="F663" s="32" t="s">
        <v>43</v>
      </c>
      <c r="G663" s="30">
        <v>1446</v>
      </c>
      <c r="H663" s="31">
        <f>G663-$G$7</f>
        <v>-1528</v>
      </c>
      <c r="I663" s="32">
        <v>432</v>
      </c>
      <c r="J663" s="11">
        <f>RANK(I663,$I$8:$I$663,0)</f>
        <v>656</v>
      </c>
      <c r="K663" s="32">
        <v>512</v>
      </c>
      <c r="L663" s="11">
        <f>RANK(K663,$K$8:$K$663,0)</f>
        <v>653</v>
      </c>
      <c r="M663" s="32">
        <v>502</v>
      </c>
      <c r="N663" s="11">
        <f>RANK(M663,$M$8:$M$663,0)</f>
        <v>656</v>
      </c>
      <c r="O663" s="26"/>
      <c r="P663" s="22"/>
      <c r="Q663" s="22"/>
      <c r="R663" s="22"/>
      <c r="S663" s="27">
        <f>(2*$AO$3)-2*(A663-1)</f>
        <v>2</v>
      </c>
      <c r="T663" s="22" t="s">
        <v>47</v>
      </c>
    </row>
  </sheetData>
  <sheetProtection selectLockedCells="1" selectUnlockedCells="1"/>
  <autoFilter ref="T6:T663"/>
  <mergeCells count="8">
    <mergeCell ref="A1:S1"/>
    <mergeCell ref="A2:S2"/>
    <mergeCell ref="V3:W3"/>
    <mergeCell ref="X3:Y3"/>
    <mergeCell ref="Z3:AA3"/>
    <mergeCell ref="AB3:AE3"/>
    <mergeCell ref="AF3:AI3"/>
    <mergeCell ref="AJ3:AM3"/>
  </mergeCells>
  <printOptions/>
  <pageMargins left="0.39375" right="0.39375" top="0.39375" bottom="0.6590277777777778" header="0.5118055555555555" footer="0.39375"/>
  <pageSetup horizontalDpi="300" verticalDpi="300" orientation="portrait" paperSize="9"/>
  <headerFooter alignWithMargins="0"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38"/>
  <sheetViews>
    <sheetView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5.140625" style="36" customWidth="1"/>
    <col min="2" max="2" width="25.7109375" style="37" customWidth="1"/>
    <col min="3" max="3" width="4.140625" style="36" customWidth="1"/>
    <col min="4" max="4" width="5.57421875" style="36" customWidth="1"/>
    <col min="5" max="5" width="5.28125" style="36" customWidth="1"/>
    <col min="6" max="6" width="3.421875" style="36" customWidth="1"/>
    <col min="7" max="7" width="6.57421875" style="36" customWidth="1"/>
    <col min="8" max="9" width="4.8515625" style="36" customWidth="1"/>
    <col min="10" max="10" width="3.421875" style="36" customWidth="1"/>
    <col min="11" max="11" width="3.8515625" style="36" customWidth="1"/>
    <col min="12" max="12" width="3.421875" style="36" customWidth="1"/>
    <col min="13" max="13" width="3.8515625" style="36" customWidth="1"/>
    <col min="14" max="14" width="3.421875" style="36" customWidth="1"/>
    <col min="15" max="16384" width="10.57421875" style="36" customWidth="1"/>
  </cols>
  <sheetData>
    <row r="1" spans="1:14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10">
        <v>41553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40" customFormat="1" ht="13.5" customHeight="1">
      <c r="A3" s="38"/>
      <c r="B3" s="39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s="40" customFormat="1" ht="13.5" customHeight="1">
      <c r="A4" s="41" t="s">
        <v>862</v>
      </c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40" customFormat="1" ht="13.5" customHeight="1">
      <c r="A5" s="42" t="s">
        <v>863</v>
      </c>
      <c r="B5" s="39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3.5" customHeight="1">
      <c r="A6" s="43"/>
      <c r="B6" s="44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3.5" customHeight="1">
      <c r="A7" s="16" t="s">
        <v>20</v>
      </c>
      <c r="B7" s="17" t="s">
        <v>21</v>
      </c>
      <c r="C7" s="16" t="s">
        <v>22</v>
      </c>
      <c r="D7" s="16" t="s">
        <v>864</v>
      </c>
      <c r="E7" s="16" t="s">
        <v>24</v>
      </c>
      <c r="F7" s="16" t="s">
        <v>25</v>
      </c>
      <c r="G7" s="16" t="s">
        <v>26</v>
      </c>
      <c r="H7" s="18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6" t="s">
        <v>33</v>
      </c>
    </row>
    <row r="8" spans="1:14" ht="13.5" customHeight="1">
      <c r="A8" s="45"/>
      <c r="B8" s="46" t="s">
        <v>40</v>
      </c>
      <c r="C8" s="45"/>
      <c r="D8" s="45"/>
      <c r="E8" s="45"/>
      <c r="F8" s="45"/>
      <c r="G8" s="45">
        <f>SUM(I8+K8+M8)</f>
        <v>2974</v>
      </c>
      <c r="H8" s="47"/>
      <c r="I8" s="48">
        <v>1032</v>
      </c>
      <c r="J8" s="48"/>
      <c r="K8" s="48">
        <v>968</v>
      </c>
      <c r="L8" s="48"/>
      <c r="M8" s="48">
        <v>974</v>
      </c>
      <c r="N8" s="45"/>
    </row>
    <row r="9" spans="1:14" ht="13.5" customHeight="1">
      <c r="A9" s="27">
        <f>RANK(G9,$G$9:$G$138,0)</f>
        <v>1</v>
      </c>
      <c r="B9" s="28" t="s">
        <v>41</v>
      </c>
      <c r="C9" s="29" t="s">
        <v>23</v>
      </c>
      <c r="D9" s="29" t="s">
        <v>1</v>
      </c>
      <c r="E9" s="29" t="s">
        <v>42</v>
      </c>
      <c r="F9" s="29" t="s">
        <v>43</v>
      </c>
      <c r="G9" s="30">
        <v>2939</v>
      </c>
      <c r="H9" s="31">
        <f>G9-$G$8</f>
        <v>-35</v>
      </c>
      <c r="I9" s="32">
        <v>1019</v>
      </c>
      <c r="J9" s="11">
        <f>RANK(I9,$I$9:$I$1338,0)</f>
        <v>3</v>
      </c>
      <c r="K9" s="32">
        <v>960</v>
      </c>
      <c r="L9" s="11">
        <f>RANK(K9,$K$9:$K$138,0)</f>
        <v>2</v>
      </c>
      <c r="M9" s="32">
        <v>960</v>
      </c>
      <c r="N9" s="11">
        <f>RANK(M9,$M$9:$M$138,0)</f>
        <v>1</v>
      </c>
    </row>
    <row r="10" spans="1:14" ht="13.5" customHeight="1">
      <c r="A10" s="27">
        <f>RANK(G10,$G$9:$G$138,0)</f>
        <v>2</v>
      </c>
      <c r="B10" s="28" t="s">
        <v>50</v>
      </c>
      <c r="C10" s="29" t="s">
        <v>23</v>
      </c>
      <c r="D10" s="29" t="s">
        <v>1</v>
      </c>
      <c r="E10" s="29" t="s">
        <v>51</v>
      </c>
      <c r="F10" s="29" t="s">
        <v>43</v>
      </c>
      <c r="G10" s="30">
        <v>2877</v>
      </c>
      <c r="H10" s="31">
        <f>G10-$G$8</f>
        <v>-97</v>
      </c>
      <c r="I10" s="32">
        <v>1031</v>
      </c>
      <c r="J10" s="11">
        <f>RANK(I10,$I$9:$I$1338,0)</f>
        <v>1</v>
      </c>
      <c r="K10" s="32">
        <v>910</v>
      </c>
      <c r="L10" s="11">
        <f>RANK(K10,$K$9:$K$138,0)</f>
        <v>6</v>
      </c>
      <c r="M10" s="32">
        <v>936</v>
      </c>
      <c r="N10" s="11">
        <f>RANK(M10,$M$9:$M$138,0)</f>
        <v>6</v>
      </c>
    </row>
    <row r="11" spans="1:14" ht="13.5" customHeight="1">
      <c r="A11" s="27">
        <f>RANK(G11,$G$9:$G$138,0)</f>
        <v>3</v>
      </c>
      <c r="B11" s="28" t="s">
        <v>67</v>
      </c>
      <c r="C11" s="29" t="s">
        <v>68</v>
      </c>
      <c r="D11" s="29" t="s">
        <v>4</v>
      </c>
      <c r="E11" s="29" t="s">
        <v>51</v>
      </c>
      <c r="F11" s="29" t="s">
        <v>43</v>
      </c>
      <c r="G11" s="30">
        <v>2833</v>
      </c>
      <c r="H11" s="31">
        <f>G11-$G$8</f>
        <v>-141</v>
      </c>
      <c r="I11" s="32">
        <v>992</v>
      </c>
      <c r="J11" s="11">
        <f>RANK(I11,$I$9:$I$1338,0)</f>
        <v>9</v>
      </c>
      <c r="K11" s="32">
        <v>966</v>
      </c>
      <c r="L11" s="11">
        <f>RANK(K11,$K$9:$K$138,0)</f>
        <v>1</v>
      </c>
      <c r="M11" s="32">
        <v>875</v>
      </c>
      <c r="N11" s="11">
        <f>RANK(M11,$M$9:$M$138,0)</f>
        <v>30</v>
      </c>
    </row>
    <row r="12" spans="1:14" ht="13.5" customHeight="1">
      <c r="A12" s="27">
        <f>RANK(G12,$G$9:$G$138,0)</f>
        <v>4</v>
      </c>
      <c r="B12" s="28" t="s">
        <v>74</v>
      </c>
      <c r="C12" s="29" t="s">
        <v>23</v>
      </c>
      <c r="D12" s="29" t="s">
        <v>2</v>
      </c>
      <c r="E12" s="29" t="s">
        <v>75</v>
      </c>
      <c r="F12" s="29" t="s">
        <v>43</v>
      </c>
      <c r="G12" s="30">
        <v>2811</v>
      </c>
      <c r="H12" s="31">
        <f>G12-$G$8</f>
        <v>-163</v>
      </c>
      <c r="I12" s="32">
        <v>966</v>
      </c>
      <c r="J12" s="11">
        <f>RANK(I12,$I$9:$I$1338,0)</f>
        <v>14</v>
      </c>
      <c r="K12" s="32">
        <v>953</v>
      </c>
      <c r="L12" s="11">
        <f>RANK(K12,$K$9:$K$138,0)</f>
        <v>4</v>
      </c>
      <c r="M12" s="32">
        <v>892</v>
      </c>
      <c r="N12" s="11">
        <f>RANK(M12,$M$9:$M$138,0)</f>
        <v>21</v>
      </c>
    </row>
    <row r="13" spans="1:14" ht="13.5" customHeight="1">
      <c r="A13" s="27">
        <f>RANK(G13,$G$9:$G$138,0)</f>
        <v>5</v>
      </c>
      <c r="B13" s="28" t="s">
        <v>81</v>
      </c>
      <c r="C13" s="29" t="s">
        <v>68</v>
      </c>
      <c r="D13" s="29" t="s">
        <v>3</v>
      </c>
      <c r="E13" s="29" t="s">
        <v>82</v>
      </c>
      <c r="F13" s="29" t="s">
        <v>43</v>
      </c>
      <c r="G13" s="30">
        <v>2807</v>
      </c>
      <c r="H13" s="31">
        <f>G13-$G$8</f>
        <v>-167</v>
      </c>
      <c r="I13" s="32">
        <v>971</v>
      </c>
      <c r="J13" s="11">
        <f>RANK(I13,$I$9:$I$1338,0)</f>
        <v>12</v>
      </c>
      <c r="K13" s="32">
        <v>954</v>
      </c>
      <c r="L13" s="11">
        <f>RANK(K13,$K$9:$K$138,0)</f>
        <v>3</v>
      </c>
      <c r="M13" s="32">
        <v>882</v>
      </c>
      <c r="N13" s="11">
        <f>RANK(M13,$M$9:$M$138,0)</f>
        <v>25</v>
      </c>
    </row>
    <row r="14" spans="1:14" ht="13.5" customHeight="1">
      <c r="A14" s="27">
        <f>RANK(G14,$G$9:$G$138,0)</f>
        <v>6</v>
      </c>
      <c r="B14" s="28" t="s">
        <v>89</v>
      </c>
      <c r="C14" s="29" t="s">
        <v>23</v>
      </c>
      <c r="D14" s="29" t="s">
        <v>4</v>
      </c>
      <c r="E14" s="29" t="s">
        <v>90</v>
      </c>
      <c r="F14" s="29" t="s">
        <v>43</v>
      </c>
      <c r="G14" s="30">
        <v>2795</v>
      </c>
      <c r="H14" s="31">
        <f>G14-$G$8</f>
        <v>-179</v>
      </c>
      <c r="I14" s="32">
        <v>1010</v>
      </c>
      <c r="J14" s="11">
        <f>RANK(I14,$I$9:$I$1338,0)</f>
        <v>5</v>
      </c>
      <c r="K14" s="32">
        <v>890</v>
      </c>
      <c r="L14" s="11">
        <f>RANK(K14,$K$9:$K$138,0)</f>
        <v>10</v>
      </c>
      <c r="M14" s="32">
        <v>895</v>
      </c>
      <c r="N14" s="11">
        <f>RANK(M14,$M$9:$M$138,0)</f>
        <v>18</v>
      </c>
    </row>
    <row r="15" spans="1:14" ht="13.5" customHeight="1">
      <c r="A15" s="27">
        <f>RANK(G15,$G$9:$G$138,0)</f>
        <v>7</v>
      </c>
      <c r="B15" s="28" t="s">
        <v>102</v>
      </c>
      <c r="C15" s="29" t="s">
        <v>23</v>
      </c>
      <c r="D15" s="29" t="s">
        <v>1</v>
      </c>
      <c r="E15" s="29" t="s">
        <v>51</v>
      </c>
      <c r="F15" s="29" t="s">
        <v>43</v>
      </c>
      <c r="G15" s="30">
        <v>2781</v>
      </c>
      <c r="H15" s="31">
        <f>G15-$G$8</f>
        <v>-193</v>
      </c>
      <c r="I15" s="32">
        <v>1026</v>
      </c>
      <c r="J15" s="11">
        <f>RANK(I15,$I$9:$I$1338,0)</f>
        <v>2</v>
      </c>
      <c r="K15" s="32">
        <v>833</v>
      </c>
      <c r="L15" s="11">
        <f>RANK(K15,$K$9:$K$138,0)</f>
        <v>25</v>
      </c>
      <c r="M15" s="32">
        <v>922</v>
      </c>
      <c r="N15" s="11">
        <f>RANK(M15,$M$9:$M$138,0)</f>
        <v>9</v>
      </c>
    </row>
    <row r="16" spans="1:14" ht="13.5" customHeight="1">
      <c r="A16" s="27">
        <f>RANK(G16,$G$9:$G$138,0)</f>
        <v>8</v>
      </c>
      <c r="B16" s="28" t="s">
        <v>107</v>
      </c>
      <c r="C16" s="29" t="s">
        <v>23</v>
      </c>
      <c r="D16" s="29" t="s">
        <v>3</v>
      </c>
      <c r="E16" s="29" t="s">
        <v>90</v>
      </c>
      <c r="F16" s="29" t="s">
        <v>43</v>
      </c>
      <c r="G16" s="30">
        <v>2773</v>
      </c>
      <c r="H16" s="31">
        <f>G16-$G$8</f>
        <v>-201</v>
      </c>
      <c r="I16" s="32">
        <v>1012</v>
      </c>
      <c r="J16" s="11">
        <f>RANK(I16,$I$9:$I$1338,0)</f>
        <v>4</v>
      </c>
      <c r="K16" s="32">
        <v>856</v>
      </c>
      <c r="L16" s="11">
        <f>RANK(K16,$K$9:$K$138,0)</f>
        <v>20</v>
      </c>
      <c r="M16" s="32">
        <v>905</v>
      </c>
      <c r="N16" s="11">
        <f>RANK(M16,$M$9:$M$138,0)</f>
        <v>13</v>
      </c>
    </row>
    <row r="17" spans="1:14" ht="13.5" customHeight="1">
      <c r="A17" s="27">
        <f>RANK(G17,$G$9:$G$138,0)</f>
        <v>9</v>
      </c>
      <c r="B17" s="28" t="s">
        <v>122</v>
      </c>
      <c r="C17" s="29" t="s">
        <v>23</v>
      </c>
      <c r="D17" s="29" t="s">
        <v>2</v>
      </c>
      <c r="E17" s="29" t="s">
        <v>123</v>
      </c>
      <c r="F17" s="29" t="s">
        <v>43</v>
      </c>
      <c r="G17" s="30">
        <v>2747</v>
      </c>
      <c r="H17" s="31">
        <f>G17-$G$8</f>
        <v>-227</v>
      </c>
      <c r="I17" s="32">
        <v>923</v>
      </c>
      <c r="J17" s="11">
        <f>RANK(I17,$I$9:$I$1338,0)</f>
        <v>28</v>
      </c>
      <c r="K17" s="32">
        <v>874</v>
      </c>
      <c r="L17" s="11">
        <f>RANK(K17,$K$9:$K$138,0)</f>
        <v>14</v>
      </c>
      <c r="M17" s="32">
        <v>950</v>
      </c>
      <c r="N17" s="11">
        <f>RANK(M17,$M$9:$M$138,0)</f>
        <v>3</v>
      </c>
    </row>
    <row r="18" spans="1:14" ht="13.5" customHeight="1">
      <c r="A18" s="27">
        <f>RANK(G18,$G$9:$G$138,0)</f>
        <v>10</v>
      </c>
      <c r="B18" s="28" t="s">
        <v>133</v>
      </c>
      <c r="C18" s="29" t="s">
        <v>23</v>
      </c>
      <c r="D18" s="29" t="s">
        <v>4</v>
      </c>
      <c r="E18" s="29" t="s">
        <v>134</v>
      </c>
      <c r="F18" s="29" t="s">
        <v>43</v>
      </c>
      <c r="G18" s="30">
        <v>2730</v>
      </c>
      <c r="H18" s="31">
        <f>G18-$G$8</f>
        <v>-244</v>
      </c>
      <c r="I18" s="32">
        <v>906</v>
      </c>
      <c r="J18" s="11">
        <f>RANK(I18,$I$9:$I$1338,0)</f>
        <v>32</v>
      </c>
      <c r="K18" s="32">
        <v>870</v>
      </c>
      <c r="L18" s="11">
        <f>RANK(K18,$K$9:$K$138,0)</f>
        <v>16</v>
      </c>
      <c r="M18" s="32">
        <v>954</v>
      </c>
      <c r="N18" s="11">
        <f>RANK(M18,$M$9:$M$138,0)</f>
        <v>2</v>
      </c>
    </row>
    <row r="19" spans="1:14" ht="13.5" customHeight="1">
      <c r="A19" s="27">
        <f>RANK(G19,$G$9:$G$138,0)</f>
        <v>11</v>
      </c>
      <c r="B19" s="28" t="s">
        <v>137</v>
      </c>
      <c r="C19" s="29" t="s">
        <v>23</v>
      </c>
      <c r="D19" s="29" t="s">
        <v>4</v>
      </c>
      <c r="E19" s="29" t="s">
        <v>42</v>
      </c>
      <c r="F19" s="29" t="s">
        <v>43</v>
      </c>
      <c r="G19" s="30">
        <v>2726</v>
      </c>
      <c r="H19" s="31">
        <f>G19-$G$8</f>
        <v>-248</v>
      </c>
      <c r="I19" s="32">
        <v>951</v>
      </c>
      <c r="J19" s="11">
        <f>RANK(I19,$I$9:$I$1338,0)</f>
        <v>16</v>
      </c>
      <c r="K19" s="32">
        <v>826</v>
      </c>
      <c r="L19" s="11">
        <f>RANK(K19,$K$9:$K$138,0)</f>
        <v>27</v>
      </c>
      <c r="M19" s="32">
        <v>949</v>
      </c>
      <c r="N19" s="11">
        <f>RANK(M19,$M$9:$M$138,0)</f>
        <v>5</v>
      </c>
    </row>
    <row r="20" spans="1:14" ht="13.5" customHeight="1">
      <c r="A20" s="27">
        <f>RANK(G20,$G$9:$G$138,0)</f>
        <v>12</v>
      </c>
      <c r="B20" s="28" t="s">
        <v>138</v>
      </c>
      <c r="C20" s="32" t="s">
        <v>23</v>
      </c>
      <c r="D20" s="29" t="s">
        <v>6</v>
      </c>
      <c r="E20" s="29" t="s">
        <v>51</v>
      </c>
      <c r="F20" s="32" t="s">
        <v>43</v>
      </c>
      <c r="G20" s="30">
        <v>2724</v>
      </c>
      <c r="H20" s="31">
        <f>G20-$G$8</f>
        <v>-250</v>
      </c>
      <c r="I20" s="32">
        <v>1008</v>
      </c>
      <c r="J20" s="11">
        <f>RANK(I20,$I$9:$I$1338,0)</f>
        <v>6</v>
      </c>
      <c r="K20" s="32">
        <v>894</v>
      </c>
      <c r="L20" s="11">
        <f>RANK(K20,$K$9:$K$138,0)</f>
        <v>8</v>
      </c>
      <c r="M20" s="32">
        <v>822</v>
      </c>
      <c r="N20" s="11">
        <f>RANK(M20,$M$9:$M$138,0)</f>
        <v>78</v>
      </c>
    </row>
    <row r="21" spans="1:14" ht="13.5" customHeight="1">
      <c r="A21" s="27">
        <f>RANK(G21,$G$9:$G$138,0)</f>
        <v>13</v>
      </c>
      <c r="B21" s="28" t="s">
        <v>141</v>
      </c>
      <c r="C21" s="29" t="s">
        <v>61</v>
      </c>
      <c r="D21" s="29" t="s">
        <v>5</v>
      </c>
      <c r="E21" s="29" t="s">
        <v>142</v>
      </c>
      <c r="F21" s="29" t="s">
        <v>43</v>
      </c>
      <c r="G21" s="30">
        <v>2722</v>
      </c>
      <c r="H21" s="31">
        <f>G21-$G$8</f>
        <v>-252</v>
      </c>
      <c r="I21" s="32">
        <v>961</v>
      </c>
      <c r="J21" s="11">
        <f>RANK(I21,$I$9:$I$1338,0)</f>
        <v>15</v>
      </c>
      <c r="K21" s="32">
        <v>861</v>
      </c>
      <c r="L21" s="11">
        <f>RANK(K21,$K$9:$K$138,0)</f>
        <v>18</v>
      </c>
      <c r="M21" s="32">
        <v>900</v>
      </c>
      <c r="N21" s="11">
        <f>RANK(M21,$M$9:$M$138,0)</f>
        <v>16</v>
      </c>
    </row>
    <row r="22" spans="1:14" ht="13.5" customHeight="1">
      <c r="A22" s="27">
        <f>RANK(G22,$G$9:$G$138,0)</f>
        <v>14</v>
      </c>
      <c r="B22" s="28" t="s">
        <v>147</v>
      </c>
      <c r="C22" s="29" t="s">
        <v>23</v>
      </c>
      <c r="D22" s="29" t="s">
        <v>3</v>
      </c>
      <c r="E22" s="29" t="s">
        <v>75</v>
      </c>
      <c r="F22" s="29" t="s">
        <v>43</v>
      </c>
      <c r="G22" s="30">
        <v>2713</v>
      </c>
      <c r="H22" s="31">
        <f>G22-$G$8</f>
        <v>-261</v>
      </c>
      <c r="I22" s="32">
        <v>924</v>
      </c>
      <c r="J22" s="11">
        <f>RANK(I22,$I$9:$I$1338,0)</f>
        <v>27</v>
      </c>
      <c r="K22" s="32">
        <v>885</v>
      </c>
      <c r="L22" s="11">
        <f>RANK(K22,$K$9:$K$138,0)</f>
        <v>11</v>
      </c>
      <c r="M22" s="32">
        <v>904</v>
      </c>
      <c r="N22" s="11">
        <f>RANK(M22,$M$9:$M$138,0)</f>
        <v>14</v>
      </c>
    </row>
    <row r="23" spans="1:14" ht="13.5" customHeight="1">
      <c r="A23" s="27">
        <f>RANK(G23,$G$9:$G$138,0)</f>
        <v>15</v>
      </c>
      <c r="B23" s="28" t="s">
        <v>158</v>
      </c>
      <c r="C23" s="29" t="s">
        <v>23</v>
      </c>
      <c r="D23" s="29" t="s">
        <v>5</v>
      </c>
      <c r="E23" s="29" t="s">
        <v>159</v>
      </c>
      <c r="F23" s="29" t="s">
        <v>43</v>
      </c>
      <c r="G23" s="30">
        <v>2699</v>
      </c>
      <c r="H23" s="31">
        <f>G23-$G$8</f>
        <v>-275</v>
      </c>
      <c r="I23" s="32">
        <v>1001</v>
      </c>
      <c r="J23" s="11">
        <f>RANK(I23,$I$9:$I$1338,0)</f>
        <v>7</v>
      </c>
      <c r="K23" s="32">
        <v>764</v>
      </c>
      <c r="L23" s="11">
        <f>RANK(K23,$K$9:$K$138,0)</f>
        <v>50</v>
      </c>
      <c r="M23" s="32">
        <v>934</v>
      </c>
      <c r="N23" s="11">
        <f>RANK(M23,$M$9:$M$138,0)</f>
        <v>7</v>
      </c>
    </row>
    <row r="24" spans="1:14" ht="13.5" customHeight="1">
      <c r="A24" s="27">
        <f>RANK(G24,$G$9:$G$138,0)</f>
        <v>16</v>
      </c>
      <c r="B24" s="28" t="s">
        <v>162</v>
      </c>
      <c r="C24" s="29" t="s">
        <v>23</v>
      </c>
      <c r="D24" s="29" t="s">
        <v>5</v>
      </c>
      <c r="E24" s="29" t="s">
        <v>163</v>
      </c>
      <c r="F24" s="29" t="s">
        <v>43</v>
      </c>
      <c r="G24" s="30">
        <v>2696</v>
      </c>
      <c r="H24" s="31">
        <f>G24-$G$8</f>
        <v>-278</v>
      </c>
      <c r="I24" s="32">
        <v>949</v>
      </c>
      <c r="J24" s="11">
        <f>RANK(I24,$I$9:$I$1338,0)</f>
        <v>19</v>
      </c>
      <c r="K24" s="32">
        <v>797</v>
      </c>
      <c r="L24" s="11">
        <f>RANK(K24,$K$9:$K$138,0)</f>
        <v>40</v>
      </c>
      <c r="M24" s="32">
        <v>950</v>
      </c>
      <c r="N24" s="11">
        <f>RANK(M24,$M$9:$M$138,0)</f>
        <v>3</v>
      </c>
    </row>
    <row r="25" spans="1:14" ht="13.5" customHeight="1">
      <c r="A25" s="27">
        <f>RANK(G25,$G$9:$G$138,0)</f>
        <v>17</v>
      </c>
      <c r="B25" s="28" t="s">
        <v>166</v>
      </c>
      <c r="C25" s="29" t="s">
        <v>23</v>
      </c>
      <c r="D25" s="29" t="s">
        <v>5</v>
      </c>
      <c r="E25" s="29" t="s">
        <v>51</v>
      </c>
      <c r="F25" s="29" t="s">
        <v>43</v>
      </c>
      <c r="G25" s="30">
        <v>2691</v>
      </c>
      <c r="H25" s="31">
        <f>G25-$G$8</f>
        <v>-283</v>
      </c>
      <c r="I25" s="32">
        <v>935</v>
      </c>
      <c r="J25" s="11">
        <f>RANK(I25,$I$9:$I$1338,0)</f>
        <v>23</v>
      </c>
      <c r="K25" s="32">
        <v>839</v>
      </c>
      <c r="L25" s="11">
        <f>RANK(K25,$K$9:$K$138,0)</f>
        <v>22</v>
      </c>
      <c r="M25" s="32">
        <v>917</v>
      </c>
      <c r="N25" s="11">
        <f>RANK(M25,$M$9:$M$138,0)</f>
        <v>10</v>
      </c>
    </row>
    <row r="26" spans="1:14" ht="13.5" customHeight="1">
      <c r="A26" s="27">
        <f>RANK(G26,$G$9:$G$138,0)</f>
        <v>18</v>
      </c>
      <c r="B26" s="28" t="s">
        <v>174</v>
      </c>
      <c r="C26" s="29" t="s">
        <v>61</v>
      </c>
      <c r="D26" s="29" t="s">
        <v>6</v>
      </c>
      <c r="E26" s="29" t="s">
        <v>175</v>
      </c>
      <c r="F26" s="29" t="s">
        <v>43</v>
      </c>
      <c r="G26" s="30">
        <v>2683</v>
      </c>
      <c r="H26" s="31">
        <f>G26-$G$8</f>
        <v>-291</v>
      </c>
      <c r="I26" s="32">
        <v>919</v>
      </c>
      <c r="J26" s="11">
        <f>RANK(I26,$I$9:$I$1338,0)</f>
        <v>29</v>
      </c>
      <c r="K26" s="32">
        <v>905</v>
      </c>
      <c r="L26" s="11">
        <f>RANK(K26,$K$9:$K$138,0)</f>
        <v>7</v>
      </c>
      <c r="M26" s="32">
        <v>859</v>
      </c>
      <c r="N26" s="11">
        <f>RANK(M26,$M$9:$M$138,0)</f>
        <v>40</v>
      </c>
    </row>
    <row r="27" spans="1:14" ht="13.5" customHeight="1">
      <c r="A27" s="27">
        <f>RANK(G27,$G$9:$G$138,0)</f>
        <v>19</v>
      </c>
      <c r="B27" s="28" t="s">
        <v>178</v>
      </c>
      <c r="C27" s="29" t="s">
        <v>61</v>
      </c>
      <c r="D27" s="29" t="s">
        <v>6</v>
      </c>
      <c r="E27" s="29" t="s">
        <v>75</v>
      </c>
      <c r="F27" s="29" t="s">
        <v>43</v>
      </c>
      <c r="G27" s="30">
        <v>2678</v>
      </c>
      <c r="H27" s="31">
        <f>G27-$G$8</f>
        <v>-296</v>
      </c>
      <c r="I27" s="32">
        <v>983</v>
      </c>
      <c r="J27" s="11">
        <f>RANK(I27,$I$9:$I$1338,0)</f>
        <v>11</v>
      </c>
      <c r="K27" s="32">
        <v>814</v>
      </c>
      <c r="L27" s="11">
        <f>RANK(K27,$K$9:$K$138,0)</f>
        <v>31</v>
      </c>
      <c r="M27" s="32">
        <v>881</v>
      </c>
      <c r="N27" s="11">
        <f>RANK(M27,$M$9:$M$138,0)</f>
        <v>26</v>
      </c>
    </row>
    <row r="28" spans="1:14" ht="13.5" customHeight="1">
      <c r="A28" s="27">
        <f>RANK(G28,$G$9:$G$138,0)</f>
        <v>20</v>
      </c>
      <c r="B28" s="28" t="s">
        <v>181</v>
      </c>
      <c r="C28" s="29" t="s">
        <v>23</v>
      </c>
      <c r="D28" s="29" t="s">
        <v>7</v>
      </c>
      <c r="E28" s="29" t="s">
        <v>182</v>
      </c>
      <c r="F28" s="29" t="s">
        <v>43</v>
      </c>
      <c r="G28" s="30">
        <v>2677</v>
      </c>
      <c r="H28" s="31">
        <f>G28-$G$8</f>
        <v>-297</v>
      </c>
      <c r="I28" s="32">
        <v>936</v>
      </c>
      <c r="J28" s="11">
        <f>RANK(I28,$I$9:$I$1338,0)</f>
        <v>22</v>
      </c>
      <c r="K28" s="32">
        <v>830</v>
      </c>
      <c r="L28" s="11">
        <f>RANK(K28,$K$9:$K$138,0)</f>
        <v>26</v>
      </c>
      <c r="M28" s="32">
        <v>911</v>
      </c>
      <c r="N28" s="11">
        <f>RANK(M28,$M$9:$M$138,0)</f>
        <v>11</v>
      </c>
    </row>
    <row r="29" spans="1:14" ht="13.5" customHeight="1">
      <c r="A29" s="27">
        <f>RANK(G29,$G$9:$G$138,0)</f>
        <v>21</v>
      </c>
      <c r="B29" s="28" t="s">
        <v>191</v>
      </c>
      <c r="C29" s="29" t="s">
        <v>113</v>
      </c>
      <c r="D29" s="29" t="s">
        <v>6</v>
      </c>
      <c r="E29" s="29" t="s">
        <v>175</v>
      </c>
      <c r="F29" s="29" t="s">
        <v>43</v>
      </c>
      <c r="G29" s="30">
        <v>2669</v>
      </c>
      <c r="H29" s="31">
        <f>G29-$G$8</f>
        <v>-305</v>
      </c>
      <c r="I29" s="32">
        <v>884</v>
      </c>
      <c r="J29" s="11">
        <f>RANK(I29,$I$9:$I$1338,0)</f>
        <v>41</v>
      </c>
      <c r="K29" s="32">
        <v>891</v>
      </c>
      <c r="L29" s="11">
        <f>RANK(K29,$K$9:$K$138,0)</f>
        <v>9</v>
      </c>
      <c r="M29" s="32">
        <v>894</v>
      </c>
      <c r="N29" s="11">
        <f>RANK(M29,$M$9:$M$138,0)</f>
        <v>19</v>
      </c>
    </row>
    <row r="30" spans="1:14" ht="13.5" customHeight="1">
      <c r="A30" s="27">
        <f>RANK(G30,$G$9:$G$138,0)</f>
        <v>21</v>
      </c>
      <c r="B30" s="28" t="s">
        <v>192</v>
      </c>
      <c r="C30" s="29" t="s">
        <v>23</v>
      </c>
      <c r="D30" s="29" t="s">
        <v>8</v>
      </c>
      <c r="E30" s="29" t="s">
        <v>193</v>
      </c>
      <c r="F30" s="29" t="s">
        <v>43</v>
      </c>
      <c r="G30" s="30">
        <v>2669</v>
      </c>
      <c r="H30" s="31">
        <f>G30-$G$8</f>
        <v>-305</v>
      </c>
      <c r="I30" s="32">
        <v>971</v>
      </c>
      <c r="J30" s="11">
        <f>RANK(I30,$I$9:$I$1338,0)</f>
        <v>12</v>
      </c>
      <c r="K30" s="32">
        <v>847</v>
      </c>
      <c r="L30" s="11">
        <f>RANK(K30,$K$9:$K$138,0)</f>
        <v>21</v>
      </c>
      <c r="M30" s="32">
        <v>851</v>
      </c>
      <c r="N30" s="11">
        <f>RANK(M30,$M$9:$M$138,0)</f>
        <v>49</v>
      </c>
    </row>
    <row r="31" spans="1:14" ht="13.5" customHeight="1">
      <c r="A31" s="27">
        <f>RANK(G31,$G$9:$G$138,0)</f>
        <v>23</v>
      </c>
      <c r="B31" s="28" t="s">
        <v>204</v>
      </c>
      <c r="C31" s="29" t="s">
        <v>23</v>
      </c>
      <c r="D31" s="29" t="s">
        <v>5</v>
      </c>
      <c r="E31" s="29" t="s">
        <v>51</v>
      </c>
      <c r="F31" s="29" t="s">
        <v>43</v>
      </c>
      <c r="G31" s="30">
        <v>2652</v>
      </c>
      <c r="H31" s="31">
        <f>G31-$G$8</f>
        <v>-322</v>
      </c>
      <c r="I31" s="32">
        <v>948</v>
      </c>
      <c r="J31" s="11">
        <f>RANK(I31,$I$9:$I$1338,0)</f>
        <v>20</v>
      </c>
      <c r="K31" s="32">
        <v>884</v>
      </c>
      <c r="L31" s="11">
        <f>RANK(K31,$K$9:$K$138,0)</f>
        <v>12</v>
      </c>
      <c r="M31" s="32">
        <v>820</v>
      </c>
      <c r="N31" s="11">
        <f>RANK(M31,$M$9:$M$138,0)</f>
        <v>79</v>
      </c>
    </row>
    <row r="32" spans="1:14" ht="13.5" customHeight="1">
      <c r="A32" s="27">
        <f>RANK(G32,$G$9:$G$138,0)</f>
        <v>24</v>
      </c>
      <c r="B32" s="28" t="s">
        <v>219</v>
      </c>
      <c r="C32" s="29" t="s">
        <v>113</v>
      </c>
      <c r="D32" s="29" t="s">
        <v>7</v>
      </c>
      <c r="E32" s="29" t="s">
        <v>134</v>
      </c>
      <c r="F32" s="29" t="s">
        <v>43</v>
      </c>
      <c r="G32" s="30">
        <v>2634</v>
      </c>
      <c r="H32" s="31">
        <f>G32-$G$8</f>
        <v>-340</v>
      </c>
      <c r="I32" s="32">
        <v>1001</v>
      </c>
      <c r="J32" s="11">
        <f>RANK(I32,$I$9:$I$1338,0)</f>
        <v>7</v>
      </c>
      <c r="K32" s="32">
        <v>775</v>
      </c>
      <c r="L32" s="11">
        <f>RANK(K32,$K$9:$K$138,0)</f>
        <v>45</v>
      </c>
      <c r="M32" s="32">
        <v>858</v>
      </c>
      <c r="N32" s="11">
        <f>RANK(M32,$M$9:$M$138,0)</f>
        <v>43</v>
      </c>
    </row>
    <row r="33" spans="1:14" ht="13.5" customHeight="1">
      <c r="A33" s="27">
        <f>RANK(G33,$G$9:$G$138,0)</f>
        <v>25</v>
      </c>
      <c r="B33" s="28" t="s">
        <v>221</v>
      </c>
      <c r="C33" s="29" t="s">
        <v>61</v>
      </c>
      <c r="D33" s="29" t="s">
        <v>6</v>
      </c>
      <c r="E33" s="29" t="s">
        <v>75</v>
      </c>
      <c r="F33" s="29" t="s">
        <v>43</v>
      </c>
      <c r="G33" s="30">
        <v>2627</v>
      </c>
      <c r="H33" s="31">
        <f>G33-$G$8</f>
        <v>-347</v>
      </c>
      <c r="I33" s="32">
        <v>912</v>
      </c>
      <c r="J33" s="11">
        <f>RANK(I33,$I$9:$I$1338,0)</f>
        <v>31</v>
      </c>
      <c r="K33" s="32">
        <v>823</v>
      </c>
      <c r="L33" s="11">
        <f>RANK(K33,$K$9:$K$138,0)</f>
        <v>29</v>
      </c>
      <c r="M33" s="32">
        <v>892</v>
      </c>
      <c r="N33" s="11">
        <f>RANK(M33,$M$9:$M$138,0)</f>
        <v>21</v>
      </c>
    </row>
    <row r="34" spans="1:14" ht="13.5" customHeight="1">
      <c r="A34" s="27">
        <f>RANK(G34,$G$9:$G$138,0)</f>
        <v>26</v>
      </c>
      <c r="B34" s="28" t="s">
        <v>224</v>
      </c>
      <c r="C34" s="29" t="s">
        <v>23</v>
      </c>
      <c r="D34" s="29" t="s">
        <v>5</v>
      </c>
      <c r="E34" s="29" t="s">
        <v>225</v>
      </c>
      <c r="F34" s="29" t="s">
        <v>43</v>
      </c>
      <c r="G34" s="30">
        <v>2624</v>
      </c>
      <c r="H34" s="31">
        <f>G34-$G$8</f>
        <v>-350</v>
      </c>
      <c r="I34" s="32">
        <v>935</v>
      </c>
      <c r="J34" s="11">
        <f>RANK(I34,$I$9:$I$1338,0)</f>
        <v>23</v>
      </c>
      <c r="K34" s="32">
        <v>812</v>
      </c>
      <c r="L34" s="11">
        <f>RANK(K34,$K$9:$K$138,0)</f>
        <v>32</v>
      </c>
      <c r="M34" s="32">
        <v>877</v>
      </c>
      <c r="N34" s="11">
        <f>RANK(M34,$M$9:$M$138,0)</f>
        <v>29</v>
      </c>
    </row>
    <row r="35" spans="1:14" ht="13.5" customHeight="1">
      <c r="A35" s="27">
        <f>RANK(G35,$G$9:$G$138,0)</f>
        <v>27</v>
      </c>
      <c r="B35" s="28" t="s">
        <v>231</v>
      </c>
      <c r="C35" s="29" t="s">
        <v>61</v>
      </c>
      <c r="D35" s="29" t="s">
        <v>5</v>
      </c>
      <c r="E35" s="29" t="s">
        <v>182</v>
      </c>
      <c r="F35" s="29" t="s">
        <v>43</v>
      </c>
      <c r="G35" s="30">
        <v>2617</v>
      </c>
      <c r="H35" s="31">
        <f>G35-$G$8</f>
        <v>-357</v>
      </c>
      <c r="I35" s="32">
        <v>929</v>
      </c>
      <c r="J35" s="11">
        <f>RANK(I35,$I$9:$I$1338,0)</f>
        <v>26</v>
      </c>
      <c r="K35" s="32">
        <v>817</v>
      </c>
      <c r="L35" s="11">
        <f>RANK(K35,$K$9:$K$138,0)</f>
        <v>30</v>
      </c>
      <c r="M35" s="32">
        <v>871</v>
      </c>
      <c r="N35" s="11">
        <f>RANK(M35,$M$9:$M$138,0)</f>
        <v>31</v>
      </c>
    </row>
    <row r="36" spans="1:14" ht="13.5" customHeight="1">
      <c r="A36" s="27">
        <f>RANK(G36,$G$9:$G$138,0)</f>
        <v>28</v>
      </c>
      <c r="B36" s="28" t="s">
        <v>233</v>
      </c>
      <c r="C36" s="29" t="s">
        <v>23</v>
      </c>
      <c r="D36" s="29" t="s">
        <v>8</v>
      </c>
      <c r="E36" s="29" t="s">
        <v>225</v>
      </c>
      <c r="F36" s="29" t="s">
        <v>43</v>
      </c>
      <c r="G36" s="30">
        <v>2613</v>
      </c>
      <c r="H36" s="31">
        <f>G36-$G$8</f>
        <v>-361</v>
      </c>
      <c r="I36" s="32">
        <v>984</v>
      </c>
      <c r="J36" s="11">
        <f>RANK(I36,$I$9:$I$1338,0)</f>
        <v>10</v>
      </c>
      <c r="K36" s="32">
        <v>805</v>
      </c>
      <c r="L36" s="11">
        <f>RANK(K36,$K$9:$K$138,0)</f>
        <v>36</v>
      </c>
      <c r="M36" s="32">
        <v>824</v>
      </c>
      <c r="N36" s="11">
        <f>RANK(M36,$M$9:$M$138,0)</f>
        <v>75</v>
      </c>
    </row>
    <row r="37" spans="1:14" ht="13.5" customHeight="1">
      <c r="A37" s="27">
        <f>RANK(G37,$G$9:$G$138,0)</f>
        <v>29</v>
      </c>
      <c r="B37" s="28" t="s">
        <v>247</v>
      </c>
      <c r="C37" s="29" t="s">
        <v>23</v>
      </c>
      <c r="D37" s="29" t="s">
        <v>5</v>
      </c>
      <c r="E37" s="29" t="s">
        <v>75</v>
      </c>
      <c r="F37" s="29" t="s">
        <v>43</v>
      </c>
      <c r="G37" s="30">
        <v>2591</v>
      </c>
      <c r="H37" s="31">
        <f>G37-$G$8</f>
        <v>-383</v>
      </c>
      <c r="I37" s="32">
        <v>931</v>
      </c>
      <c r="J37" s="11">
        <f>RANK(I37,$I$9:$I$1338,0)</f>
        <v>25</v>
      </c>
      <c r="K37" s="32">
        <v>801</v>
      </c>
      <c r="L37" s="11">
        <f>RANK(K37,$K$9:$K$138,0)</f>
        <v>37</v>
      </c>
      <c r="M37" s="32">
        <v>859</v>
      </c>
      <c r="N37" s="11">
        <f>RANK(M37,$M$9:$M$138,0)</f>
        <v>40</v>
      </c>
    </row>
    <row r="38" spans="1:14" ht="13.5" customHeight="1">
      <c r="A38" s="27">
        <f>RANK(G38,$G$9:$G$138,0)</f>
        <v>30</v>
      </c>
      <c r="B38" s="28" t="s">
        <v>249</v>
      </c>
      <c r="C38" s="29" t="s">
        <v>23</v>
      </c>
      <c r="D38" s="29" t="s">
        <v>7</v>
      </c>
      <c r="E38" s="29" t="s">
        <v>75</v>
      </c>
      <c r="F38" s="29" t="s">
        <v>43</v>
      </c>
      <c r="G38" s="30">
        <v>2588</v>
      </c>
      <c r="H38" s="31">
        <f>G38-$G$8</f>
        <v>-386</v>
      </c>
      <c r="I38" s="32">
        <v>901</v>
      </c>
      <c r="J38" s="11">
        <f>RANK(I38,$I$9:$I$1338,0)</f>
        <v>33</v>
      </c>
      <c r="K38" s="32">
        <v>921</v>
      </c>
      <c r="L38" s="11">
        <f>RANK(K38,$K$9:$K$138,0)</f>
        <v>5</v>
      </c>
      <c r="M38" s="32">
        <v>766</v>
      </c>
      <c r="N38" s="11">
        <f>RANK(M38,$M$9:$M$138,0)</f>
        <v>105</v>
      </c>
    </row>
    <row r="39" spans="1:14" ht="13.5" customHeight="1">
      <c r="A39" s="27">
        <f>RANK(G39,$G$9:$G$138,0)</f>
        <v>31</v>
      </c>
      <c r="B39" s="28" t="s">
        <v>252</v>
      </c>
      <c r="C39" s="29" t="s">
        <v>61</v>
      </c>
      <c r="D39" s="29" t="s">
        <v>6</v>
      </c>
      <c r="E39" s="29" t="s">
        <v>123</v>
      </c>
      <c r="F39" s="29" t="s">
        <v>43</v>
      </c>
      <c r="G39" s="30">
        <v>2586</v>
      </c>
      <c r="H39" s="31">
        <f>G39-$G$8</f>
        <v>-388</v>
      </c>
      <c r="I39" s="32">
        <v>868</v>
      </c>
      <c r="J39" s="11">
        <f>RANK(I39,$I$9:$I$1338,0)</f>
        <v>46</v>
      </c>
      <c r="K39" s="32">
        <v>873</v>
      </c>
      <c r="L39" s="11">
        <f>RANK(K39,$K$9:$K$138,0)</f>
        <v>15</v>
      </c>
      <c r="M39" s="32">
        <v>845</v>
      </c>
      <c r="N39" s="11">
        <f>RANK(M39,$M$9:$M$138,0)</f>
        <v>54</v>
      </c>
    </row>
    <row r="40" spans="1:14" ht="13.5" customHeight="1">
      <c r="A40" s="27">
        <f>RANK(G40,$G$9:$G$138,0)</f>
        <v>32</v>
      </c>
      <c r="B40" s="28" t="s">
        <v>253</v>
      </c>
      <c r="C40" s="29" t="s">
        <v>23</v>
      </c>
      <c r="D40" s="29" t="s">
        <v>7</v>
      </c>
      <c r="E40" s="29" t="s">
        <v>254</v>
      </c>
      <c r="F40" s="29" t="s">
        <v>43</v>
      </c>
      <c r="G40" s="30">
        <v>2585</v>
      </c>
      <c r="H40" s="31">
        <f>G40-$G$8</f>
        <v>-389</v>
      </c>
      <c r="I40" s="32">
        <v>889</v>
      </c>
      <c r="J40" s="11">
        <f>RANK(I40,$I$9:$I$1338,0)</f>
        <v>37</v>
      </c>
      <c r="K40" s="32">
        <v>838</v>
      </c>
      <c r="L40" s="11">
        <f>RANK(K40,$K$9:$K$138,0)</f>
        <v>23</v>
      </c>
      <c r="M40" s="32">
        <v>858</v>
      </c>
      <c r="N40" s="11">
        <f>RANK(M40,$M$9:$M$138,0)</f>
        <v>43</v>
      </c>
    </row>
    <row r="41" spans="1:14" ht="13.5" customHeight="1">
      <c r="A41" s="27">
        <f>RANK(G41,$G$9:$G$138,0)</f>
        <v>33</v>
      </c>
      <c r="B41" s="28" t="s">
        <v>273</v>
      </c>
      <c r="C41" s="29" t="s">
        <v>23</v>
      </c>
      <c r="D41" s="29" t="s">
        <v>6</v>
      </c>
      <c r="E41" s="29" t="s">
        <v>142</v>
      </c>
      <c r="F41" s="29" t="s">
        <v>43</v>
      </c>
      <c r="G41" s="30">
        <v>2570</v>
      </c>
      <c r="H41" s="31">
        <f>G41-$G$8</f>
        <v>-404</v>
      </c>
      <c r="I41" s="32">
        <v>871</v>
      </c>
      <c r="J41" s="11">
        <f>RANK(I41,$I$9:$I$1338,0)</f>
        <v>45</v>
      </c>
      <c r="K41" s="32">
        <v>838</v>
      </c>
      <c r="L41" s="11">
        <f>RANK(K41,$K$9:$K$138,0)</f>
        <v>23</v>
      </c>
      <c r="M41" s="32">
        <v>861</v>
      </c>
      <c r="N41" s="11">
        <f>RANK(M41,$M$9:$M$138,0)</f>
        <v>37</v>
      </c>
    </row>
    <row r="42" spans="1:14" ht="13.5" customHeight="1">
      <c r="A42" s="27">
        <f>RANK(G42,$G$9:$G$138,0)</f>
        <v>34</v>
      </c>
      <c r="B42" s="28" t="s">
        <v>278</v>
      </c>
      <c r="C42" s="29" t="s">
        <v>23</v>
      </c>
      <c r="D42" s="29" t="s">
        <v>6</v>
      </c>
      <c r="E42" s="29" t="s">
        <v>193</v>
      </c>
      <c r="F42" s="29" t="s">
        <v>43</v>
      </c>
      <c r="G42" s="30">
        <v>2567</v>
      </c>
      <c r="H42" s="31">
        <f>G42-$G$8</f>
        <v>-407</v>
      </c>
      <c r="I42" s="32">
        <v>950</v>
      </c>
      <c r="J42" s="11">
        <f>RANK(I42,$I$9:$I$1338,0)</f>
        <v>17</v>
      </c>
      <c r="K42" s="32">
        <v>710</v>
      </c>
      <c r="L42" s="11">
        <f>RANK(K42,$K$9:$K$138,0)</f>
        <v>86</v>
      </c>
      <c r="M42" s="32">
        <v>907</v>
      </c>
      <c r="N42" s="11">
        <f>RANK(M42,$M$9:$M$138,0)</f>
        <v>12</v>
      </c>
    </row>
    <row r="43" spans="1:14" ht="13.5" customHeight="1">
      <c r="A43" s="27">
        <f>RANK(G43,$G$9:$G$138,0)</f>
        <v>35</v>
      </c>
      <c r="B43" s="28" t="s">
        <v>292</v>
      </c>
      <c r="C43" s="29" t="s">
        <v>61</v>
      </c>
      <c r="D43" s="29" t="s">
        <v>7</v>
      </c>
      <c r="E43" s="29" t="s">
        <v>293</v>
      </c>
      <c r="F43" s="29" t="s">
        <v>43</v>
      </c>
      <c r="G43" s="30">
        <v>2554</v>
      </c>
      <c r="H43" s="31">
        <f>G43-$G$8</f>
        <v>-420</v>
      </c>
      <c r="I43" s="32">
        <v>809</v>
      </c>
      <c r="J43" s="11">
        <f>RANK(I43,$I$9:$I$1338,0)</f>
        <v>68</v>
      </c>
      <c r="K43" s="32">
        <v>878</v>
      </c>
      <c r="L43" s="11">
        <f>RANK(K43,$K$9:$K$138,0)</f>
        <v>13</v>
      </c>
      <c r="M43" s="32">
        <v>867</v>
      </c>
      <c r="N43" s="11">
        <f>RANK(M43,$M$9:$M$138,0)</f>
        <v>34</v>
      </c>
    </row>
    <row r="44" spans="1:14" ht="13.5" customHeight="1">
      <c r="A44" s="27">
        <f>RANK(G44,$G$9:$G$138,0)</f>
        <v>36</v>
      </c>
      <c r="B44" s="28" t="s">
        <v>312</v>
      </c>
      <c r="C44" s="29" t="s">
        <v>113</v>
      </c>
      <c r="D44" s="29" t="s">
        <v>9</v>
      </c>
      <c r="E44" s="29" t="s">
        <v>82</v>
      </c>
      <c r="F44" s="29" t="s">
        <v>43</v>
      </c>
      <c r="G44" s="30">
        <v>2527</v>
      </c>
      <c r="H44" s="31">
        <f>G44-$G$8</f>
        <v>-447</v>
      </c>
      <c r="I44" s="32">
        <v>889</v>
      </c>
      <c r="J44" s="11">
        <f>RANK(I44,$I$9:$I$1338,0)</f>
        <v>37</v>
      </c>
      <c r="K44" s="32">
        <v>777</v>
      </c>
      <c r="L44" s="11">
        <f>RANK(K44,$K$9:$K$138,0)</f>
        <v>44</v>
      </c>
      <c r="M44" s="32">
        <v>861</v>
      </c>
      <c r="N44" s="11">
        <f>RANK(M44,$M$9:$M$138,0)</f>
        <v>37</v>
      </c>
    </row>
    <row r="45" spans="1:14" ht="13.5" customHeight="1">
      <c r="A45" s="27">
        <f>RANK(G45,$G$9:$G$138,0)</f>
        <v>37</v>
      </c>
      <c r="B45" s="28" t="s">
        <v>316</v>
      </c>
      <c r="C45" s="29" t="s">
        <v>61</v>
      </c>
      <c r="D45" s="29" t="s">
        <v>9</v>
      </c>
      <c r="E45" s="29" t="s">
        <v>182</v>
      </c>
      <c r="F45" s="29" t="s">
        <v>43</v>
      </c>
      <c r="G45" s="30">
        <v>2524</v>
      </c>
      <c r="H45" s="31">
        <f>G45-$G$8</f>
        <v>-450</v>
      </c>
      <c r="I45" s="32">
        <v>946</v>
      </c>
      <c r="J45" s="11">
        <f>RANK(I45,$I$9:$I$1338,0)</f>
        <v>21</v>
      </c>
      <c r="K45" s="32">
        <v>748</v>
      </c>
      <c r="L45" s="11">
        <f>RANK(K45,$K$9:$K$138,0)</f>
        <v>62</v>
      </c>
      <c r="M45" s="32">
        <v>830</v>
      </c>
      <c r="N45" s="11">
        <f>RANK(M45,$M$9:$M$138,0)</f>
        <v>67</v>
      </c>
    </row>
    <row r="46" spans="1:14" ht="13.5" customHeight="1">
      <c r="A46" s="27">
        <f>RANK(G46,$G$9:$G$138,0)</f>
        <v>38</v>
      </c>
      <c r="B46" s="28" t="s">
        <v>320</v>
      </c>
      <c r="C46" s="29" t="s">
        <v>61</v>
      </c>
      <c r="D46" s="29" t="s">
        <v>5</v>
      </c>
      <c r="E46" s="29" t="s">
        <v>182</v>
      </c>
      <c r="F46" s="29" t="s">
        <v>43</v>
      </c>
      <c r="G46" s="30">
        <v>2521</v>
      </c>
      <c r="H46" s="31">
        <f>G46-$G$8</f>
        <v>-453</v>
      </c>
      <c r="I46" s="32">
        <v>884</v>
      </c>
      <c r="J46" s="11">
        <f>RANK(I46,$I$9:$I$1338,0)</f>
        <v>41</v>
      </c>
      <c r="K46" s="32">
        <v>743</v>
      </c>
      <c r="L46" s="11">
        <f>RANK(K46,$K$9:$K$138,0)</f>
        <v>65</v>
      </c>
      <c r="M46" s="32">
        <v>894</v>
      </c>
      <c r="N46" s="11">
        <f>RANK(M46,$M$9:$M$138,0)</f>
        <v>19</v>
      </c>
    </row>
    <row r="47" spans="1:14" ht="13.5" customHeight="1">
      <c r="A47" s="27">
        <f>RANK(G47,$G$9:$G$138,0)</f>
        <v>39</v>
      </c>
      <c r="B47" s="28" t="s">
        <v>324</v>
      </c>
      <c r="C47" s="29" t="s">
        <v>23</v>
      </c>
      <c r="D47" s="29" t="s">
        <v>8</v>
      </c>
      <c r="E47" s="29" t="s">
        <v>175</v>
      </c>
      <c r="F47" s="29" t="s">
        <v>43</v>
      </c>
      <c r="G47" s="30">
        <v>2519</v>
      </c>
      <c r="H47" s="31">
        <f>G47-$G$8</f>
        <v>-455</v>
      </c>
      <c r="I47" s="32">
        <v>806</v>
      </c>
      <c r="J47" s="11">
        <f>RANK(I47,$I$9:$I$1338,0)</f>
        <v>72</v>
      </c>
      <c r="K47" s="32">
        <v>865</v>
      </c>
      <c r="L47" s="11">
        <f>RANK(K47,$K$9:$K$138,0)</f>
        <v>17</v>
      </c>
      <c r="M47" s="32">
        <v>848</v>
      </c>
      <c r="N47" s="11">
        <f>RANK(M47,$M$9:$M$138,0)</f>
        <v>50</v>
      </c>
    </row>
    <row r="48" spans="1:14" ht="13.5" customHeight="1">
      <c r="A48" s="27">
        <f>RANK(G48,$G$9:$G$138,0)</f>
        <v>40</v>
      </c>
      <c r="B48" s="28" t="s">
        <v>334</v>
      </c>
      <c r="C48" s="29" t="s">
        <v>61</v>
      </c>
      <c r="D48" s="29" t="s">
        <v>6</v>
      </c>
      <c r="E48" s="29" t="s">
        <v>134</v>
      </c>
      <c r="F48" s="29" t="s">
        <v>43</v>
      </c>
      <c r="G48" s="30">
        <v>2508</v>
      </c>
      <c r="H48" s="31">
        <f>G48-$G$8</f>
        <v>-466</v>
      </c>
      <c r="I48" s="32">
        <v>868</v>
      </c>
      <c r="J48" s="11">
        <f>RANK(I48,$I$9:$I$1338,0)</f>
        <v>46</v>
      </c>
      <c r="K48" s="32">
        <v>801</v>
      </c>
      <c r="L48" s="11">
        <f>RANK(K48,$K$9:$K$138,0)</f>
        <v>37</v>
      </c>
      <c r="M48" s="32">
        <v>839</v>
      </c>
      <c r="N48" s="11">
        <f>RANK(M48,$M$9:$M$138,0)</f>
        <v>58</v>
      </c>
    </row>
    <row r="49" spans="1:14" ht="13.5" customHeight="1">
      <c r="A49" s="27">
        <f>RANK(G49,$G$9:$G$138,0)</f>
        <v>41</v>
      </c>
      <c r="B49" s="28" t="s">
        <v>335</v>
      </c>
      <c r="C49" s="29" t="s">
        <v>23</v>
      </c>
      <c r="D49" s="29" t="s">
        <v>6</v>
      </c>
      <c r="E49" s="29" t="s">
        <v>336</v>
      </c>
      <c r="F49" s="29" t="s">
        <v>43</v>
      </c>
      <c r="G49" s="30">
        <v>2506</v>
      </c>
      <c r="H49" s="31">
        <f>G49-$G$8</f>
        <v>-468</v>
      </c>
      <c r="I49" s="32">
        <v>901</v>
      </c>
      <c r="J49" s="11">
        <f>RANK(I49,$I$9:$I$1338,0)</f>
        <v>33</v>
      </c>
      <c r="K49" s="32">
        <v>717</v>
      </c>
      <c r="L49" s="11">
        <f>RANK(K49,$K$9:$K$138,0)</f>
        <v>81</v>
      </c>
      <c r="M49" s="32">
        <v>888</v>
      </c>
      <c r="N49" s="11">
        <f>RANK(M49,$M$9:$M$138,0)</f>
        <v>24</v>
      </c>
    </row>
    <row r="50" spans="1:14" ht="13.5" customHeight="1">
      <c r="A50" s="27">
        <f>RANK(G50,$G$9:$G$138,0)</f>
        <v>42</v>
      </c>
      <c r="B50" s="28" t="s">
        <v>340</v>
      </c>
      <c r="C50" s="29" t="s">
        <v>61</v>
      </c>
      <c r="D50" s="29" t="s">
        <v>7</v>
      </c>
      <c r="E50" s="29" t="s">
        <v>341</v>
      </c>
      <c r="F50" s="29" t="s">
        <v>342</v>
      </c>
      <c r="G50" s="30">
        <v>2504</v>
      </c>
      <c r="H50" s="31">
        <f>G50-$G$8</f>
        <v>-470</v>
      </c>
      <c r="I50" s="32">
        <v>878</v>
      </c>
      <c r="J50" s="11">
        <f>RANK(I50,$I$9:$I$1338,0)</f>
        <v>44</v>
      </c>
      <c r="K50" s="32">
        <v>789</v>
      </c>
      <c r="L50" s="11">
        <f>RANK(K50,$K$9:$K$138,0)</f>
        <v>42</v>
      </c>
      <c r="M50" s="32">
        <v>837</v>
      </c>
      <c r="N50" s="11">
        <f>RANK(M50,$M$9:$M$138,0)</f>
        <v>60</v>
      </c>
    </row>
    <row r="51" spans="1:14" ht="13.5" customHeight="1">
      <c r="A51" s="27">
        <f>RANK(G51,$G$9:$G$138,0)</f>
        <v>42</v>
      </c>
      <c r="B51" s="28" t="s">
        <v>343</v>
      </c>
      <c r="C51" s="29" t="s">
        <v>23</v>
      </c>
      <c r="D51" s="29" t="s">
        <v>8</v>
      </c>
      <c r="E51" s="29" t="s">
        <v>175</v>
      </c>
      <c r="F51" s="29" t="s">
        <v>43</v>
      </c>
      <c r="G51" s="30">
        <v>2504</v>
      </c>
      <c r="H51" s="31">
        <f>G51-$G$8</f>
        <v>-470</v>
      </c>
      <c r="I51" s="32">
        <v>950</v>
      </c>
      <c r="J51" s="11">
        <f>RANK(I51,$I$9:$I$1338,0)</f>
        <v>17</v>
      </c>
      <c r="K51" s="32">
        <v>689</v>
      </c>
      <c r="L51" s="11">
        <f>RANK(K51,$K$9:$K$138,0)</f>
        <v>102</v>
      </c>
      <c r="M51" s="32">
        <v>865</v>
      </c>
      <c r="N51" s="11">
        <f>RANK(M51,$M$9:$M$138,0)</f>
        <v>35</v>
      </c>
    </row>
    <row r="52" spans="1:14" ht="13.5" customHeight="1">
      <c r="A52" s="27">
        <f>RANK(G52,$G$9:$G$138,0)</f>
        <v>44</v>
      </c>
      <c r="B52" s="28" t="s">
        <v>352</v>
      </c>
      <c r="C52" s="29" t="s">
        <v>23</v>
      </c>
      <c r="D52" s="29" t="s">
        <v>13</v>
      </c>
      <c r="E52" s="29" t="s">
        <v>82</v>
      </c>
      <c r="F52" s="29" t="s">
        <v>43</v>
      </c>
      <c r="G52" s="30">
        <v>2496</v>
      </c>
      <c r="H52" s="31">
        <f>G52-$G$8</f>
        <v>-478</v>
      </c>
      <c r="I52" s="32">
        <v>807</v>
      </c>
      <c r="J52" s="11">
        <f>RANK(I52,$I$9:$I$1338,0)</f>
        <v>71</v>
      </c>
      <c r="K52" s="32">
        <v>858</v>
      </c>
      <c r="L52" s="11">
        <f>RANK(K52,$K$9:$K$138,0)</f>
        <v>19</v>
      </c>
      <c r="M52" s="32">
        <v>831</v>
      </c>
      <c r="N52" s="11">
        <f>RANK(M52,$M$9:$M$138,0)</f>
        <v>66</v>
      </c>
    </row>
    <row r="53" spans="1:14" ht="13.5" customHeight="1">
      <c r="A53" s="27">
        <f>RANK(G53,$G$9:$G$138,0)</f>
        <v>45</v>
      </c>
      <c r="B53" s="28" t="s">
        <v>360</v>
      </c>
      <c r="C53" s="29" t="s">
        <v>23</v>
      </c>
      <c r="D53" s="29" t="s">
        <v>8</v>
      </c>
      <c r="E53" s="29" t="s">
        <v>123</v>
      </c>
      <c r="F53" s="29" t="s">
        <v>43</v>
      </c>
      <c r="G53" s="30">
        <v>2491</v>
      </c>
      <c r="H53" s="31">
        <f>G53-$G$8</f>
        <v>-483</v>
      </c>
      <c r="I53" s="32">
        <v>888</v>
      </c>
      <c r="J53" s="11">
        <f>RANK(I53,$I$9:$I$1338,0)</f>
        <v>39</v>
      </c>
      <c r="K53" s="32">
        <v>735</v>
      </c>
      <c r="L53" s="11">
        <f>RANK(K53,$K$9:$K$138,0)</f>
        <v>68</v>
      </c>
      <c r="M53" s="32">
        <v>868</v>
      </c>
      <c r="N53" s="11">
        <f>RANK(M53,$M$9:$M$138,0)</f>
        <v>33</v>
      </c>
    </row>
    <row r="54" spans="1:14" ht="13.5" customHeight="1">
      <c r="A54" s="27">
        <f>RANK(G54,$G$9:$G$138,0)</f>
        <v>46</v>
      </c>
      <c r="B54" s="28" t="s">
        <v>367</v>
      </c>
      <c r="C54" s="29" t="s">
        <v>113</v>
      </c>
      <c r="D54" s="29" t="s">
        <v>6</v>
      </c>
      <c r="E54" s="29" t="s">
        <v>182</v>
      </c>
      <c r="F54" s="29" t="s">
        <v>43</v>
      </c>
      <c r="G54" s="30">
        <v>2486</v>
      </c>
      <c r="H54" s="31">
        <f>G54-$G$8</f>
        <v>-488</v>
      </c>
      <c r="I54" s="32">
        <v>845</v>
      </c>
      <c r="J54" s="11">
        <f>RANK(I54,$I$9:$I$1338,0)</f>
        <v>50</v>
      </c>
      <c r="K54" s="32">
        <v>811</v>
      </c>
      <c r="L54" s="11">
        <f>RANK(K54,$K$9:$K$138,0)</f>
        <v>33</v>
      </c>
      <c r="M54" s="32">
        <v>830</v>
      </c>
      <c r="N54" s="11">
        <f>RANK(M54,$M$9:$M$138,0)</f>
        <v>67</v>
      </c>
    </row>
    <row r="55" spans="1:14" ht="13.5" customHeight="1">
      <c r="A55" s="27">
        <f>RANK(G55,$G$9:$G$138,0)</f>
        <v>46</v>
      </c>
      <c r="B55" s="28" t="s">
        <v>368</v>
      </c>
      <c r="C55" s="29" t="s">
        <v>113</v>
      </c>
      <c r="D55" s="29" t="s">
        <v>7</v>
      </c>
      <c r="E55" s="29" t="s">
        <v>82</v>
      </c>
      <c r="F55" s="29" t="s">
        <v>43</v>
      </c>
      <c r="G55" s="30">
        <v>2486</v>
      </c>
      <c r="H55" s="31">
        <f>G55-$G$8</f>
        <v>-488</v>
      </c>
      <c r="I55" s="32">
        <v>885</v>
      </c>
      <c r="J55" s="11">
        <f>RANK(I55,$I$9:$I$1338,0)</f>
        <v>40</v>
      </c>
      <c r="K55" s="32">
        <v>710</v>
      </c>
      <c r="L55" s="11">
        <f>RANK(K55,$K$9:$K$138,0)</f>
        <v>86</v>
      </c>
      <c r="M55" s="32">
        <v>891</v>
      </c>
      <c r="N55" s="11">
        <f>RANK(M55,$M$9:$M$138,0)</f>
        <v>23</v>
      </c>
    </row>
    <row r="56" spans="1:14" ht="13.5" customHeight="1">
      <c r="A56" s="27">
        <f>RANK(G56,$G$9:$G$138,0)</f>
        <v>48</v>
      </c>
      <c r="B56" s="28" t="s">
        <v>385</v>
      </c>
      <c r="C56" s="29" t="s">
        <v>23</v>
      </c>
      <c r="D56" s="29" t="s">
        <v>8</v>
      </c>
      <c r="E56" s="29" t="s">
        <v>75</v>
      </c>
      <c r="F56" s="29" t="s">
        <v>43</v>
      </c>
      <c r="G56" s="30">
        <v>2471</v>
      </c>
      <c r="H56" s="31">
        <f>G56-$G$8</f>
        <v>-503</v>
      </c>
      <c r="I56" s="32">
        <v>837</v>
      </c>
      <c r="J56" s="11">
        <f>RANK(I56,$I$9:$I$1338,0)</f>
        <v>56</v>
      </c>
      <c r="K56" s="32">
        <v>737</v>
      </c>
      <c r="L56" s="11">
        <f>RANK(K56,$K$9:$K$138,0)</f>
        <v>67</v>
      </c>
      <c r="M56" s="32">
        <v>897</v>
      </c>
      <c r="N56" s="11">
        <f>RANK(M56,$M$9:$M$138,0)</f>
        <v>17</v>
      </c>
    </row>
    <row r="57" spans="1:14" ht="13.5" customHeight="1">
      <c r="A57" s="27">
        <f>RANK(G57,$G$9:$G$138,0)</f>
        <v>49</v>
      </c>
      <c r="B57" s="28" t="s">
        <v>389</v>
      </c>
      <c r="C57" s="29" t="s">
        <v>61</v>
      </c>
      <c r="D57" s="29" t="s">
        <v>8</v>
      </c>
      <c r="E57" s="29" t="s">
        <v>123</v>
      </c>
      <c r="F57" s="29" t="s">
        <v>43</v>
      </c>
      <c r="G57" s="30">
        <v>2469</v>
      </c>
      <c r="H57" s="31">
        <f>G57-$G$8</f>
        <v>-505</v>
      </c>
      <c r="I57" s="32">
        <v>841</v>
      </c>
      <c r="J57" s="11">
        <f>RANK(I57,$I$9:$I$1338,0)</f>
        <v>54</v>
      </c>
      <c r="K57" s="32">
        <v>763</v>
      </c>
      <c r="L57" s="11">
        <f>RANK(K57,$K$9:$K$138,0)</f>
        <v>51</v>
      </c>
      <c r="M57" s="32">
        <v>865</v>
      </c>
      <c r="N57" s="11">
        <f>RANK(M57,$M$9:$M$138,0)</f>
        <v>35</v>
      </c>
    </row>
    <row r="58" spans="1:14" ht="13.5" customHeight="1">
      <c r="A58" s="27">
        <f>RANK(G58,$G$9:$G$138,0)</f>
        <v>50</v>
      </c>
      <c r="B58" s="28" t="s">
        <v>393</v>
      </c>
      <c r="C58" s="29" t="s">
        <v>23</v>
      </c>
      <c r="D58" s="29" t="s">
        <v>9</v>
      </c>
      <c r="E58" s="29" t="s">
        <v>75</v>
      </c>
      <c r="F58" s="29" t="s">
        <v>43</v>
      </c>
      <c r="G58" s="30">
        <v>2465</v>
      </c>
      <c r="H58" s="31">
        <f>G58-$G$8</f>
        <v>-509</v>
      </c>
      <c r="I58" s="32">
        <v>883</v>
      </c>
      <c r="J58" s="11">
        <f>RANK(I58,$I$9:$I$1338,0)</f>
        <v>43</v>
      </c>
      <c r="K58" s="32">
        <v>755</v>
      </c>
      <c r="L58" s="11">
        <f>RANK(K58,$K$9:$K$138,0)</f>
        <v>58</v>
      </c>
      <c r="M58" s="32">
        <v>827</v>
      </c>
      <c r="N58" s="11">
        <f>RANK(M58,$M$9:$M$138,0)</f>
        <v>72</v>
      </c>
    </row>
    <row r="59" spans="1:14" ht="13.5" customHeight="1">
      <c r="A59" s="27">
        <f>RANK(G59,$G$9:$G$138,0)</f>
        <v>51</v>
      </c>
      <c r="B59" s="28" t="s">
        <v>400</v>
      </c>
      <c r="C59" s="29" t="s">
        <v>61</v>
      </c>
      <c r="D59" s="29" t="s">
        <v>7</v>
      </c>
      <c r="E59" s="29" t="s">
        <v>225</v>
      </c>
      <c r="F59" s="29" t="s">
        <v>43</v>
      </c>
      <c r="G59" s="30">
        <v>2454</v>
      </c>
      <c r="H59" s="31">
        <f>G59-$G$8</f>
        <v>-520</v>
      </c>
      <c r="I59" s="32">
        <v>835</v>
      </c>
      <c r="J59" s="11">
        <f>RANK(I59,$I$9:$I$1338,0)</f>
        <v>58</v>
      </c>
      <c r="K59" s="32">
        <v>775</v>
      </c>
      <c r="L59" s="11">
        <f>RANK(K59,$K$9:$K$138,0)</f>
        <v>45</v>
      </c>
      <c r="M59" s="32">
        <v>844</v>
      </c>
      <c r="N59" s="11">
        <f>RANK(M59,$M$9:$M$138,0)</f>
        <v>56</v>
      </c>
    </row>
    <row r="60" spans="1:14" ht="13.5" customHeight="1">
      <c r="A60" s="27">
        <f>RANK(G60,$G$9:$G$138,0)</f>
        <v>52</v>
      </c>
      <c r="B60" s="28" t="s">
        <v>409</v>
      </c>
      <c r="C60" s="29" t="s">
        <v>23</v>
      </c>
      <c r="D60" s="29" t="s">
        <v>7</v>
      </c>
      <c r="E60" s="29" t="s">
        <v>336</v>
      </c>
      <c r="F60" s="29" t="s">
        <v>43</v>
      </c>
      <c r="G60" s="30">
        <v>2449</v>
      </c>
      <c r="H60" s="31">
        <f>G60-$G$8</f>
        <v>-525</v>
      </c>
      <c r="I60" s="32">
        <v>827</v>
      </c>
      <c r="J60" s="11">
        <f>RANK(I60,$I$9:$I$1338,0)</f>
        <v>60</v>
      </c>
      <c r="K60" s="32">
        <v>774</v>
      </c>
      <c r="L60" s="11">
        <f>RANK(K60,$K$9:$K$138,0)</f>
        <v>48</v>
      </c>
      <c r="M60" s="32">
        <v>848</v>
      </c>
      <c r="N60" s="11">
        <f>RANK(M60,$M$9:$M$138,0)</f>
        <v>50</v>
      </c>
    </row>
    <row r="61" spans="1:14" ht="13.5" customHeight="1">
      <c r="A61" s="27">
        <f>RANK(G61,$G$9:$G$138,0)</f>
        <v>53</v>
      </c>
      <c r="B61" s="28" t="s">
        <v>412</v>
      </c>
      <c r="C61" s="29" t="s">
        <v>61</v>
      </c>
      <c r="D61" s="29" t="s">
        <v>12</v>
      </c>
      <c r="E61" s="29" t="s">
        <v>413</v>
      </c>
      <c r="F61" s="29" t="s">
        <v>43</v>
      </c>
      <c r="G61" s="30">
        <v>2447</v>
      </c>
      <c r="H61" s="31">
        <f>G61-$G$8</f>
        <v>-527</v>
      </c>
      <c r="I61" s="32">
        <v>808</v>
      </c>
      <c r="J61" s="11">
        <f>RANK(I61,$I$9:$I$1338,0)</f>
        <v>70</v>
      </c>
      <c r="K61" s="32">
        <v>825</v>
      </c>
      <c r="L61" s="11">
        <f>RANK(K61,$K$9:$K$138,0)</f>
        <v>28</v>
      </c>
      <c r="M61" s="32">
        <v>814</v>
      </c>
      <c r="N61" s="11">
        <f>RANK(M61,$M$9:$M$138,0)</f>
        <v>83</v>
      </c>
    </row>
    <row r="62" spans="1:14" ht="13.5" customHeight="1">
      <c r="A62" s="27">
        <f>RANK(G62,$G$9:$G$138,0)</f>
        <v>54</v>
      </c>
      <c r="B62" s="28" t="s">
        <v>414</v>
      </c>
      <c r="C62" s="29" t="s">
        <v>23</v>
      </c>
      <c r="D62" s="29" t="s">
        <v>14</v>
      </c>
      <c r="E62" s="29" t="s">
        <v>193</v>
      </c>
      <c r="F62" s="29" t="s">
        <v>43</v>
      </c>
      <c r="G62" s="30">
        <v>2446</v>
      </c>
      <c r="H62" s="31">
        <f>G62-$G$8</f>
        <v>-528</v>
      </c>
      <c r="I62" s="32">
        <v>864</v>
      </c>
      <c r="J62" s="11">
        <f>RANK(I62,$I$9:$I$1338,0)</f>
        <v>48</v>
      </c>
      <c r="K62" s="32">
        <v>759</v>
      </c>
      <c r="L62" s="11">
        <f>RANK(K62,$K$9:$K$138,0)</f>
        <v>53</v>
      </c>
      <c r="M62" s="32">
        <v>823</v>
      </c>
      <c r="N62" s="11">
        <f>RANK(M62,$M$9:$M$138,0)</f>
        <v>77</v>
      </c>
    </row>
    <row r="63" spans="1:14" ht="13.5" customHeight="1">
      <c r="A63" s="27">
        <f>RANK(G63,$G$9:$G$138,0)</f>
        <v>55</v>
      </c>
      <c r="B63" s="28" t="s">
        <v>417</v>
      </c>
      <c r="C63" s="29" t="s">
        <v>113</v>
      </c>
      <c r="D63" s="29" t="s">
        <v>8</v>
      </c>
      <c r="E63" s="29" t="s">
        <v>75</v>
      </c>
      <c r="F63" s="29" t="s">
        <v>43</v>
      </c>
      <c r="G63" s="30">
        <v>2444</v>
      </c>
      <c r="H63" s="31">
        <f>G63-$G$8</f>
        <v>-530</v>
      </c>
      <c r="I63" s="32">
        <v>831</v>
      </c>
      <c r="J63" s="11">
        <f>RANK(I63,$I$9:$I$1338,0)</f>
        <v>59</v>
      </c>
      <c r="K63" s="32">
        <v>775</v>
      </c>
      <c r="L63" s="11">
        <f>RANK(K63,$K$9:$K$138,0)</f>
        <v>45</v>
      </c>
      <c r="M63" s="32">
        <v>838</v>
      </c>
      <c r="N63" s="11">
        <f>RANK(M63,$M$9:$M$138,0)</f>
        <v>59</v>
      </c>
    </row>
    <row r="64" spans="1:14" ht="13.5" customHeight="1">
      <c r="A64" s="27">
        <f>RANK(G64,$G$9:$G$138,0)</f>
        <v>56</v>
      </c>
      <c r="B64" s="28" t="s">
        <v>421</v>
      </c>
      <c r="C64" s="29" t="s">
        <v>23</v>
      </c>
      <c r="D64" s="29" t="s">
        <v>9</v>
      </c>
      <c r="E64" s="29" t="s">
        <v>422</v>
      </c>
      <c r="F64" s="29" t="s">
        <v>43</v>
      </c>
      <c r="G64" s="30">
        <v>2442</v>
      </c>
      <c r="H64" s="31">
        <f>G64-$G$8</f>
        <v>-532</v>
      </c>
      <c r="I64" s="32">
        <v>893</v>
      </c>
      <c r="J64" s="11">
        <f>RANK(I64,$I$9:$I$1338,0)</f>
        <v>36</v>
      </c>
      <c r="K64" s="32">
        <v>690</v>
      </c>
      <c r="L64" s="11">
        <f>RANK(K64,$K$9:$K$138,0)</f>
        <v>100</v>
      </c>
      <c r="M64" s="32">
        <v>859</v>
      </c>
      <c r="N64" s="11">
        <f>RANK(M64,$M$9:$M$138,0)</f>
        <v>40</v>
      </c>
    </row>
    <row r="65" spans="1:14" ht="13.5" customHeight="1">
      <c r="A65" s="27">
        <f>RANK(G65,$G$9:$G$138,0)</f>
        <v>57</v>
      </c>
      <c r="B65" s="28" t="s">
        <v>434</v>
      </c>
      <c r="C65" s="29" t="s">
        <v>61</v>
      </c>
      <c r="D65" s="29" t="s">
        <v>6</v>
      </c>
      <c r="E65" s="29" t="s">
        <v>51</v>
      </c>
      <c r="F65" s="29" t="s">
        <v>43</v>
      </c>
      <c r="G65" s="30">
        <v>2427</v>
      </c>
      <c r="H65" s="31">
        <f>G65-$G$8</f>
        <v>-547</v>
      </c>
      <c r="I65" s="32">
        <v>843</v>
      </c>
      <c r="J65" s="11">
        <f>RANK(I65,$I$9:$I$1338,0)</f>
        <v>52</v>
      </c>
      <c r="K65" s="32">
        <v>706</v>
      </c>
      <c r="L65" s="11">
        <f>RANK(K65,$K$9:$K$138,0)</f>
        <v>90</v>
      </c>
      <c r="M65" s="32">
        <v>878</v>
      </c>
      <c r="N65" s="11">
        <f>RANK(M65,$M$9:$M$138,0)</f>
        <v>28</v>
      </c>
    </row>
    <row r="66" spans="1:14" ht="13.5" customHeight="1">
      <c r="A66" s="27">
        <f>RANK(G66,$G$9:$G$138,0)</f>
        <v>57</v>
      </c>
      <c r="B66" s="28" t="s">
        <v>435</v>
      </c>
      <c r="C66" s="29" t="s">
        <v>113</v>
      </c>
      <c r="D66" s="29" t="s">
        <v>8</v>
      </c>
      <c r="E66" s="29" t="s">
        <v>336</v>
      </c>
      <c r="F66" s="29" t="s">
        <v>43</v>
      </c>
      <c r="G66" s="30">
        <v>2427</v>
      </c>
      <c r="H66" s="31">
        <f>G66-$G$8</f>
        <v>-547</v>
      </c>
      <c r="I66" s="32">
        <v>817</v>
      </c>
      <c r="J66" s="11">
        <f>RANK(I66,$I$9:$I$1338,0)</f>
        <v>63</v>
      </c>
      <c r="K66" s="32">
        <v>709</v>
      </c>
      <c r="L66" s="11">
        <f>RANK(K66,$K$9:$K$138,0)</f>
        <v>89</v>
      </c>
      <c r="M66" s="32">
        <v>901</v>
      </c>
      <c r="N66" s="11">
        <f>RANK(M66,$M$9:$M$138,0)</f>
        <v>15</v>
      </c>
    </row>
    <row r="67" spans="1:14" ht="13.5" customHeight="1">
      <c r="A67" s="27">
        <f>RANK(G67,$G$9:$G$138,0)</f>
        <v>59</v>
      </c>
      <c r="B67" s="28" t="s">
        <v>440</v>
      </c>
      <c r="C67" s="29" t="s">
        <v>61</v>
      </c>
      <c r="D67" s="29" t="s">
        <v>8</v>
      </c>
      <c r="E67" s="29" t="s">
        <v>82</v>
      </c>
      <c r="F67" s="29" t="s">
        <v>43</v>
      </c>
      <c r="G67" s="30">
        <v>2421</v>
      </c>
      <c r="H67" s="31">
        <f>G67-$G$8</f>
        <v>-553</v>
      </c>
      <c r="I67" s="32">
        <v>817</v>
      </c>
      <c r="J67" s="11">
        <f>RANK(I67,$I$9:$I$1338,0)</f>
        <v>63</v>
      </c>
      <c r="K67" s="32">
        <v>785</v>
      </c>
      <c r="L67" s="11">
        <f>RANK(K67,$K$9:$K$138,0)</f>
        <v>43</v>
      </c>
      <c r="M67" s="32">
        <v>819</v>
      </c>
      <c r="N67" s="11">
        <f>RANK(M67,$M$9:$M$138,0)</f>
        <v>81</v>
      </c>
    </row>
    <row r="68" spans="1:14" ht="13.5" customHeight="1">
      <c r="A68" s="27">
        <f>RANK(G68,$G$9:$G$138,0)</f>
        <v>60</v>
      </c>
      <c r="B68" s="28" t="s">
        <v>444</v>
      </c>
      <c r="C68" s="29" t="s">
        <v>61</v>
      </c>
      <c r="D68" s="29" t="s">
        <v>7</v>
      </c>
      <c r="E68" s="29" t="s">
        <v>413</v>
      </c>
      <c r="F68" s="29" t="s">
        <v>43</v>
      </c>
      <c r="G68" s="30">
        <v>2415</v>
      </c>
      <c r="H68" s="31">
        <f>G68-$G$8</f>
        <v>-559</v>
      </c>
      <c r="I68" s="32">
        <v>818</v>
      </c>
      <c r="J68" s="11">
        <f>RANK(I68,$I$9:$I$1338,0)</f>
        <v>62</v>
      </c>
      <c r="K68" s="32">
        <v>808</v>
      </c>
      <c r="L68" s="11">
        <f>RANK(K68,$K$9:$K$138,0)</f>
        <v>35</v>
      </c>
      <c r="M68" s="32">
        <v>789</v>
      </c>
      <c r="N68" s="11">
        <f>RANK(M68,$M$9:$M$138,0)</f>
        <v>96</v>
      </c>
    </row>
    <row r="69" spans="1:14" ht="13.5" customHeight="1">
      <c r="A69" s="27">
        <f>RANK(G69,$G$9:$G$138,0)</f>
        <v>61</v>
      </c>
      <c r="B69" s="28" t="s">
        <v>456</v>
      </c>
      <c r="C69" s="29" t="s">
        <v>61</v>
      </c>
      <c r="D69" s="29" t="s">
        <v>10</v>
      </c>
      <c r="E69" s="29" t="s">
        <v>75</v>
      </c>
      <c r="F69" s="29" t="s">
        <v>43</v>
      </c>
      <c r="G69" s="30">
        <v>2400</v>
      </c>
      <c r="H69" s="31">
        <f>G69-$G$8</f>
        <v>-574</v>
      </c>
      <c r="I69" s="32">
        <v>901</v>
      </c>
      <c r="J69" s="11">
        <f>RANK(I69,$I$9:$I$1338,0)</f>
        <v>33</v>
      </c>
      <c r="K69" s="32">
        <v>756</v>
      </c>
      <c r="L69" s="11">
        <f>RANK(K69,$K$9:$K$138,0)</f>
        <v>56</v>
      </c>
      <c r="M69" s="32">
        <v>743</v>
      </c>
      <c r="N69" s="11">
        <f>RANK(M69,$M$9:$M$138,0)</f>
        <v>111</v>
      </c>
    </row>
    <row r="70" spans="1:14" ht="13.5" customHeight="1">
      <c r="A70" s="27">
        <f>RANK(G70,$G$9:$G$138,0)</f>
        <v>62</v>
      </c>
      <c r="B70" s="28" t="s">
        <v>459</v>
      </c>
      <c r="C70" s="29" t="s">
        <v>23</v>
      </c>
      <c r="D70" s="29" t="s">
        <v>7</v>
      </c>
      <c r="E70" s="29" t="s">
        <v>123</v>
      </c>
      <c r="F70" s="29" t="s">
        <v>43</v>
      </c>
      <c r="G70" s="30">
        <v>2397</v>
      </c>
      <c r="H70" s="31">
        <f>G70-$G$8</f>
        <v>-577</v>
      </c>
      <c r="I70" s="32">
        <v>916</v>
      </c>
      <c r="J70" s="11">
        <f>RANK(I70,$I$9:$I$1338,0)</f>
        <v>30</v>
      </c>
      <c r="K70" s="32">
        <v>653</v>
      </c>
      <c r="L70" s="11">
        <f>RANK(K70,$K$9:$K$138,0)</f>
        <v>116</v>
      </c>
      <c r="M70" s="32">
        <v>828</v>
      </c>
      <c r="N70" s="11">
        <f>RANK(M70,$M$9:$M$138,0)</f>
        <v>70</v>
      </c>
    </row>
    <row r="71" spans="1:14" ht="13.5" customHeight="1">
      <c r="A71" s="27">
        <f>RANK(G71,$G$9:$G$138,0)</f>
        <v>63</v>
      </c>
      <c r="B71" s="28" t="s">
        <v>469</v>
      </c>
      <c r="C71" s="29" t="s">
        <v>113</v>
      </c>
      <c r="D71" s="29" t="s">
        <v>9</v>
      </c>
      <c r="E71" s="29" t="s">
        <v>123</v>
      </c>
      <c r="F71" s="29" t="s">
        <v>43</v>
      </c>
      <c r="G71" s="30">
        <v>2388</v>
      </c>
      <c r="H71" s="31">
        <f>G71-$G$8</f>
        <v>-586</v>
      </c>
      <c r="I71" s="32">
        <v>763</v>
      </c>
      <c r="J71" s="11">
        <f>RANK(I71,$I$9:$I$1338,0)</f>
        <v>83</v>
      </c>
      <c r="K71" s="32">
        <v>756</v>
      </c>
      <c r="L71" s="11">
        <f>RANK(K71,$K$9:$K$138,0)</f>
        <v>56</v>
      </c>
      <c r="M71" s="32">
        <v>869</v>
      </c>
      <c r="N71" s="11">
        <f>RANK(M71,$M$9:$M$138,0)</f>
        <v>32</v>
      </c>
    </row>
    <row r="72" spans="1:14" ht="13.5" customHeight="1">
      <c r="A72" s="27">
        <f>RANK(G72,$G$9:$G$138,0)</f>
        <v>64</v>
      </c>
      <c r="B72" s="28" t="s">
        <v>473</v>
      </c>
      <c r="C72" s="29" t="s">
        <v>23</v>
      </c>
      <c r="D72" s="29" t="s">
        <v>11</v>
      </c>
      <c r="E72" s="29" t="s">
        <v>123</v>
      </c>
      <c r="F72" s="29" t="s">
        <v>43</v>
      </c>
      <c r="G72" s="30">
        <v>2385</v>
      </c>
      <c r="H72" s="31">
        <f>G72-$G$8</f>
        <v>-589</v>
      </c>
      <c r="I72" s="32">
        <v>769</v>
      </c>
      <c r="J72" s="11">
        <f>RANK(I72,$I$9:$I$1338,0)</f>
        <v>82</v>
      </c>
      <c r="K72" s="32">
        <v>755</v>
      </c>
      <c r="L72" s="11">
        <f>RANK(K72,$K$9:$K$138,0)</f>
        <v>58</v>
      </c>
      <c r="M72" s="32">
        <v>861</v>
      </c>
      <c r="N72" s="11">
        <f>RANK(M72,$M$9:$M$138,0)</f>
        <v>37</v>
      </c>
    </row>
    <row r="73" spans="1:14" ht="13.5" customHeight="1">
      <c r="A73" s="27">
        <f>RANK(G73,$G$9:$G$138,0)</f>
        <v>65</v>
      </c>
      <c r="B73" s="28" t="s">
        <v>474</v>
      </c>
      <c r="C73" s="29" t="s">
        <v>61</v>
      </c>
      <c r="D73" s="29" t="s">
        <v>10</v>
      </c>
      <c r="E73" s="29" t="s">
        <v>336</v>
      </c>
      <c r="F73" s="29" t="s">
        <v>43</v>
      </c>
      <c r="G73" s="30">
        <v>2384</v>
      </c>
      <c r="H73" s="31">
        <f>G73-$G$8</f>
        <v>-590</v>
      </c>
      <c r="I73" s="32">
        <v>815</v>
      </c>
      <c r="J73" s="11">
        <f>RANK(I73,$I$9:$I$1338,0)</f>
        <v>66</v>
      </c>
      <c r="K73" s="32">
        <v>793</v>
      </c>
      <c r="L73" s="11">
        <f>RANK(K73,$K$9:$K$138,0)</f>
        <v>41</v>
      </c>
      <c r="M73" s="32">
        <v>776</v>
      </c>
      <c r="N73" s="11">
        <f>RANK(M73,$M$9:$M$138,0)</f>
        <v>102</v>
      </c>
    </row>
    <row r="74" spans="1:14" ht="13.5" customHeight="1">
      <c r="A74" s="27">
        <f>RANK(G74,$G$9:$G$138,0)</f>
        <v>65</v>
      </c>
      <c r="B74" s="28" t="s">
        <v>475</v>
      </c>
      <c r="C74" s="29" t="s">
        <v>23</v>
      </c>
      <c r="D74" s="29" t="s">
        <v>13</v>
      </c>
      <c r="E74" s="29" t="s">
        <v>193</v>
      </c>
      <c r="F74" s="29" t="s">
        <v>43</v>
      </c>
      <c r="G74" s="30">
        <v>2384</v>
      </c>
      <c r="H74" s="31">
        <f>G74-$G$8</f>
        <v>-590</v>
      </c>
      <c r="I74" s="32">
        <v>806</v>
      </c>
      <c r="J74" s="11">
        <f>RANK(I74,$I$9:$I$1338,0)</f>
        <v>72</v>
      </c>
      <c r="K74" s="32">
        <v>799</v>
      </c>
      <c r="L74" s="11">
        <f>RANK(K74,$K$9:$K$138,0)</f>
        <v>39</v>
      </c>
      <c r="M74" s="32">
        <v>779</v>
      </c>
      <c r="N74" s="11">
        <f>RANK(M74,$M$9:$M$138,0)</f>
        <v>101</v>
      </c>
    </row>
    <row r="75" spans="1:14" ht="13.5" customHeight="1">
      <c r="A75" s="27">
        <f>RANK(G75,$G$9:$G$138,0)</f>
        <v>67</v>
      </c>
      <c r="B75" s="28" t="s">
        <v>493</v>
      </c>
      <c r="C75" s="29" t="s">
        <v>23</v>
      </c>
      <c r="D75" s="29" t="s">
        <v>12</v>
      </c>
      <c r="E75" s="29" t="s">
        <v>175</v>
      </c>
      <c r="F75" s="29" t="s">
        <v>43</v>
      </c>
      <c r="G75" s="30">
        <v>2369</v>
      </c>
      <c r="H75" s="31">
        <f>G75-$G$8</f>
        <v>-605</v>
      </c>
      <c r="I75" s="32">
        <v>805</v>
      </c>
      <c r="J75" s="11">
        <f>RANK(I75,$I$9:$I$1338,0)</f>
        <v>74</v>
      </c>
      <c r="K75" s="32">
        <v>729</v>
      </c>
      <c r="L75" s="11">
        <f>RANK(K75,$K$9:$K$138,0)</f>
        <v>71</v>
      </c>
      <c r="M75" s="32">
        <v>835</v>
      </c>
      <c r="N75" s="11">
        <f>RANK(M75,$M$9:$M$138,0)</f>
        <v>61</v>
      </c>
    </row>
    <row r="76" spans="1:14" ht="13.5" customHeight="1">
      <c r="A76" s="27">
        <f>RANK(G76,$G$9:$G$138,0)</f>
        <v>68</v>
      </c>
      <c r="B76" s="28" t="s">
        <v>502</v>
      </c>
      <c r="C76" s="29" t="s">
        <v>61</v>
      </c>
      <c r="D76" s="29" t="s">
        <v>12</v>
      </c>
      <c r="E76" s="29" t="s">
        <v>142</v>
      </c>
      <c r="F76" s="29" t="s">
        <v>43</v>
      </c>
      <c r="G76" s="30">
        <v>2362</v>
      </c>
      <c r="H76" s="31">
        <f>G76-$G$8</f>
        <v>-612</v>
      </c>
      <c r="I76" s="32">
        <v>858</v>
      </c>
      <c r="J76" s="11">
        <f>RANK(I76,$I$9:$I$1338,0)</f>
        <v>49</v>
      </c>
      <c r="K76" s="32">
        <v>773</v>
      </c>
      <c r="L76" s="11">
        <f>RANK(K76,$K$9:$K$138,0)</f>
        <v>49</v>
      </c>
      <c r="M76" s="32">
        <v>731</v>
      </c>
      <c r="N76" s="11">
        <f>RANK(M76,$M$9:$M$138,0)</f>
        <v>117</v>
      </c>
    </row>
    <row r="77" spans="1:14" ht="13.5" customHeight="1">
      <c r="A77" s="27">
        <f>RANK(G77,$G$9:$G$138,0)</f>
        <v>69</v>
      </c>
      <c r="B77" s="28" t="s">
        <v>506</v>
      </c>
      <c r="C77" s="29" t="s">
        <v>113</v>
      </c>
      <c r="D77" s="29" t="s">
        <v>8</v>
      </c>
      <c r="E77" s="29" t="s">
        <v>413</v>
      </c>
      <c r="F77" s="29" t="s">
        <v>43</v>
      </c>
      <c r="G77" s="30">
        <v>2357</v>
      </c>
      <c r="H77" s="31">
        <f>G77-$G$8</f>
        <v>-617</v>
      </c>
      <c r="I77" s="32">
        <v>817</v>
      </c>
      <c r="J77" s="11">
        <f>RANK(I77,$I$9:$I$1338,0)</f>
        <v>63</v>
      </c>
      <c r="K77" s="32">
        <v>705</v>
      </c>
      <c r="L77" s="11">
        <f>RANK(K77,$K$9:$K$138,0)</f>
        <v>91</v>
      </c>
      <c r="M77" s="32">
        <v>835</v>
      </c>
      <c r="N77" s="11">
        <f>RANK(M77,$M$9:$M$138,0)</f>
        <v>61</v>
      </c>
    </row>
    <row r="78" spans="1:14" ht="13.5" customHeight="1">
      <c r="A78" s="27">
        <f>RANK(G78,$G$9:$G$138,0)</f>
        <v>70</v>
      </c>
      <c r="B78" s="28" t="s">
        <v>513</v>
      </c>
      <c r="C78" s="29" t="s">
        <v>61</v>
      </c>
      <c r="D78" s="29" t="s">
        <v>9</v>
      </c>
      <c r="E78" s="29" t="s">
        <v>175</v>
      </c>
      <c r="F78" s="29" t="s">
        <v>43</v>
      </c>
      <c r="G78" s="30">
        <v>2350</v>
      </c>
      <c r="H78" s="31">
        <f>G78-$G$8</f>
        <v>-624</v>
      </c>
      <c r="I78" s="32">
        <v>792</v>
      </c>
      <c r="J78" s="11">
        <f>RANK(I78,$I$9:$I$1338,0)</f>
        <v>78</v>
      </c>
      <c r="K78" s="32">
        <v>723</v>
      </c>
      <c r="L78" s="11">
        <f>RANK(K78,$K$9:$K$138,0)</f>
        <v>77</v>
      </c>
      <c r="M78" s="32">
        <v>835</v>
      </c>
      <c r="N78" s="11">
        <f>RANK(M78,$M$9:$M$138,0)</f>
        <v>61</v>
      </c>
    </row>
    <row r="79" spans="1:14" ht="13.5" customHeight="1">
      <c r="A79" s="27">
        <f>RANK(G79,$G$9:$G$138,0)</f>
        <v>71</v>
      </c>
      <c r="B79" s="28" t="s">
        <v>517</v>
      </c>
      <c r="C79" s="29" t="s">
        <v>61</v>
      </c>
      <c r="D79" s="29" t="s">
        <v>8</v>
      </c>
      <c r="E79" s="29" t="s">
        <v>182</v>
      </c>
      <c r="F79" s="29" t="s">
        <v>43</v>
      </c>
      <c r="G79" s="30">
        <v>2347</v>
      </c>
      <c r="H79" s="31">
        <f>G79-$G$8</f>
        <v>-627</v>
      </c>
      <c r="I79" s="32">
        <v>841</v>
      </c>
      <c r="J79" s="11">
        <f>RANK(I79,$I$9:$I$1338,0)</f>
        <v>54</v>
      </c>
      <c r="K79" s="32">
        <v>679</v>
      </c>
      <c r="L79" s="11">
        <f>RANK(K79,$K$9:$K$138,0)</f>
        <v>107</v>
      </c>
      <c r="M79" s="32">
        <v>827</v>
      </c>
      <c r="N79" s="11">
        <f>RANK(M79,$M$9:$M$138,0)</f>
        <v>72</v>
      </c>
    </row>
    <row r="80" spans="1:14" ht="13.5" customHeight="1">
      <c r="A80" s="27">
        <f>RANK(G80,$G$9:$G$138,0)</f>
        <v>72</v>
      </c>
      <c r="B80" s="28" t="s">
        <v>518</v>
      </c>
      <c r="C80" s="29" t="s">
        <v>113</v>
      </c>
      <c r="D80" s="29" t="s">
        <v>8</v>
      </c>
      <c r="E80" s="29" t="s">
        <v>123</v>
      </c>
      <c r="F80" s="29" t="s">
        <v>43</v>
      </c>
      <c r="G80" s="30">
        <v>2345</v>
      </c>
      <c r="H80" s="31">
        <f>G80-$G$8</f>
        <v>-629</v>
      </c>
      <c r="I80" s="32">
        <v>742</v>
      </c>
      <c r="J80" s="11">
        <f>RANK(I80,$I$9:$I$1338,0)</f>
        <v>90</v>
      </c>
      <c r="K80" s="32">
        <v>724</v>
      </c>
      <c r="L80" s="11">
        <f>RANK(K80,$K$9:$K$138,0)</f>
        <v>75</v>
      </c>
      <c r="M80" s="32">
        <v>879</v>
      </c>
      <c r="N80" s="11">
        <f>RANK(M80,$M$9:$M$138,0)</f>
        <v>27</v>
      </c>
    </row>
    <row r="81" spans="1:14" ht="13.5" customHeight="1">
      <c r="A81" s="27">
        <f>RANK(G81,$G$9:$G$138,0)</f>
        <v>73</v>
      </c>
      <c r="B81" s="28" t="s">
        <v>520</v>
      </c>
      <c r="C81" s="29" t="s">
        <v>113</v>
      </c>
      <c r="D81" s="29" t="s">
        <v>9</v>
      </c>
      <c r="E81" s="29" t="s">
        <v>82</v>
      </c>
      <c r="F81" s="29" t="s">
        <v>43</v>
      </c>
      <c r="G81" s="30">
        <v>2342</v>
      </c>
      <c r="H81" s="31">
        <f>G81-$G$8</f>
        <v>-632</v>
      </c>
      <c r="I81" s="32">
        <v>717</v>
      </c>
      <c r="J81" s="11">
        <f>RANK(I81,$I$9:$I$1338,0)</f>
        <v>100</v>
      </c>
      <c r="K81" s="32">
        <v>696</v>
      </c>
      <c r="L81" s="11">
        <f>RANK(K81,$K$9:$K$138,0)</f>
        <v>97</v>
      </c>
      <c r="M81" s="32">
        <v>929</v>
      </c>
      <c r="N81" s="11">
        <f>RANK(M81,$M$9:$M$138,0)</f>
        <v>8</v>
      </c>
    </row>
    <row r="82" spans="1:14" ht="13.5" customHeight="1">
      <c r="A82" s="27">
        <f>RANK(G82,$G$9:$G$138,0)</f>
        <v>74</v>
      </c>
      <c r="B82" s="28" t="s">
        <v>537</v>
      </c>
      <c r="C82" s="29" t="s">
        <v>23</v>
      </c>
      <c r="D82" s="29" t="s">
        <v>8</v>
      </c>
      <c r="E82" s="29" t="s">
        <v>142</v>
      </c>
      <c r="F82" s="29" t="s">
        <v>43</v>
      </c>
      <c r="G82" s="30">
        <v>2327</v>
      </c>
      <c r="H82" s="31">
        <f>G82-$G$8</f>
        <v>-647</v>
      </c>
      <c r="I82" s="32">
        <v>821</v>
      </c>
      <c r="J82" s="11">
        <f>RANK(I82,$I$9:$I$1338,0)</f>
        <v>61</v>
      </c>
      <c r="K82" s="32">
        <v>654</v>
      </c>
      <c r="L82" s="11">
        <f>RANK(K82,$K$9:$K$138,0)</f>
        <v>115</v>
      </c>
      <c r="M82" s="32">
        <v>852</v>
      </c>
      <c r="N82" s="11">
        <f>RANK(M82,$M$9:$M$138,0)</f>
        <v>48</v>
      </c>
    </row>
    <row r="83" spans="1:14" ht="13.5" customHeight="1">
      <c r="A83" s="27">
        <f>RANK(G83,$G$9:$G$138,0)</f>
        <v>75</v>
      </c>
      <c r="B83" s="28" t="s">
        <v>545</v>
      </c>
      <c r="C83" s="32"/>
      <c r="D83" s="29" t="s">
        <v>546</v>
      </c>
      <c r="E83" s="29" t="s">
        <v>159</v>
      </c>
      <c r="F83" s="32" t="s">
        <v>43</v>
      </c>
      <c r="G83" s="30">
        <v>2322</v>
      </c>
      <c r="H83" s="31">
        <f>G83-$G$8</f>
        <v>-652</v>
      </c>
      <c r="I83" s="32">
        <v>797</v>
      </c>
      <c r="J83" s="11">
        <f>RANK(I83,$I$9:$I$1338,0)</f>
        <v>76</v>
      </c>
      <c r="K83" s="32">
        <v>728</v>
      </c>
      <c r="L83" s="11">
        <f>RANK(K83,$K$9:$K$138,0)</f>
        <v>73</v>
      </c>
      <c r="M83" s="32">
        <v>797</v>
      </c>
      <c r="N83" s="11">
        <f>RANK(M83,$M$9:$M$138,0)</f>
        <v>91</v>
      </c>
    </row>
    <row r="84" spans="1:14" ht="13.5" customHeight="1">
      <c r="A84" s="27">
        <f>RANK(G84,$G$9:$G$138,0)</f>
        <v>76</v>
      </c>
      <c r="B84" s="28" t="s">
        <v>554</v>
      </c>
      <c r="C84" s="29" t="s">
        <v>61</v>
      </c>
      <c r="D84" s="29" t="s">
        <v>10</v>
      </c>
      <c r="E84" s="29" t="s">
        <v>159</v>
      </c>
      <c r="F84" s="29" t="s">
        <v>43</v>
      </c>
      <c r="G84" s="30">
        <v>2319</v>
      </c>
      <c r="H84" s="31">
        <f>G84-$G$8</f>
        <v>-655</v>
      </c>
      <c r="I84" s="32">
        <v>794</v>
      </c>
      <c r="J84" s="11">
        <f>RANK(I84,$I$9:$I$1338,0)</f>
        <v>77</v>
      </c>
      <c r="K84" s="32">
        <v>697</v>
      </c>
      <c r="L84" s="11">
        <f>RANK(K84,$K$9:$K$138,0)</f>
        <v>96</v>
      </c>
      <c r="M84" s="32">
        <v>828</v>
      </c>
      <c r="N84" s="11">
        <f>RANK(M84,$M$9:$M$138,0)</f>
        <v>70</v>
      </c>
    </row>
    <row r="85" spans="1:14" ht="13.5" customHeight="1">
      <c r="A85" s="27">
        <f>RANK(G85,$G$9:$G$138,0)</f>
        <v>77</v>
      </c>
      <c r="B85" s="28" t="s">
        <v>560</v>
      </c>
      <c r="C85" s="29" t="s">
        <v>61</v>
      </c>
      <c r="D85" s="29" t="s">
        <v>10</v>
      </c>
      <c r="E85" s="29" t="s">
        <v>561</v>
      </c>
      <c r="F85" s="29" t="s">
        <v>43</v>
      </c>
      <c r="G85" s="30">
        <v>2316</v>
      </c>
      <c r="H85" s="31">
        <f>G85-$G$8</f>
        <v>-658</v>
      </c>
      <c r="I85" s="32">
        <v>742</v>
      </c>
      <c r="J85" s="11">
        <f>RANK(I85,$I$9:$I$1338,0)</f>
        <v>90</v>
      </c>
      <c r="K85" s="32">
        <v>747</v>
      </c>
      <c r="L85" s="11">
        <f>RANK(K85,$K$9:$K$138,0)</f>
        <v>63</v>
      </c>
      <c r="M85" s="32">
        <v>827</v>
      </c>
      <c r="N85" s="11">
        <f>RANK(M85,$M$9:$M$138,0)</f>
        <v>72</v>
      </c>
    </row>
    <row r="86" spans="1:14" ht="13.5" customHeight="1">
      <c r="A86" s="27">
        <f>RANK(G86,$G$9:$G$138,0)</f>
        <v>78</v>
      </c>
      <c r="B86" s="28" t="s">
        <v>563</v>
      </c>
      <c r="C86" s="29" t="s">
        <v>23</v>
      </c>
      <c r="D86" s="29" t="s">
        <v>8</v>
      </c>
      <c r="E86" s="29" t="s">
        <v>225</v>
      </c>
      <c r="F86" s="29" t="s">
        <v>43</v>
      </c>
      <c r="G86" s="30">
        <v>2314</v>
      </c>
      <c r="H86" s="31">
        <f>G86-$G$8</f>
        <v>-660</v>
      </c>
      <c r="I86" s="32">
        <v>804</v>
      </c>
      <c r="J86" s="11">
        <f>RANK(I86,$I$9:$I$1338,0)</f>
        <v>75</v>
      </c>
      <c r="K86" s="32">
        <v>656</v>
      </c>
      <c r="L86" s="11">
        <f>RANK(K86,$K$9:$K$138,0)</f>
        <v>114</v>
      </c>
      <c r="M86" s="32">
        <v>854</v>
      </c>
      <c r="N86" s="11">
        <f>RANK(M86,$M$9:$M$138,0)</f>
        <v>46</v>
      </c>
    </row>
    <row r="87" spans="1:14" ht="13.5" customHeight="1">
      <c r="A87" s="27">
        <f>RANK(G87,$G$9:$G$138,0)</f>
        <v>78</v>
      </c>
      <c r="B87" s="28" t="s">
        <v>564</v>
      </c>
      <c r="C87" s="29" t="s">
        <v>61</v>
      </c>
      <c r="D87" s="29" t="s">
        <v>8</v>
      </c>
      <c r="E87" s="29" t="s">
        <v>134</v>
      </c>
      <c r="F87" s="29" t="s">
        <v>43</v>
      </c>
      <c r="G87" s="30">
        <v>2314</v>
      </c>
      <c r="H87" s="31">
        <f>G87-$G$8</f>
        <v>-660</v>
      </c>
      <c r="I87" s="32">
        <v>763</v>
      </c>
      <c r="J87" s="11">
        <f>RANK(I87,$I$9:$I$1338,0)</f>
        <v>83</v>
      </c>
      <c r="K87" s="32">
        <v>745</v>
      </c>
      <c r="L87" s="11">
        <f>RANK(K87,$K$9:$K$138,0)</f>
        <v>64</v>
      </c>
      <c r="M87" s="32">
        <v>806</v>
      </c>
      <c r="N87" s="11">
        <f>RANK(M87,$M$9:$M$138,0)</f>
        <v>87</v>
      </c>
    </row>
    <row r="88" spans="1:14" ht="13.5" customHeight="1">
      <c r="A88" s="27">
        <f>RANK(G88,$G$9:$G$138,0)</f>
        <v>78</v>
      </c>
      <c r="B88" s="28" t="s">
        <v>565</v>
      </c>
      <c r="C88" s="29" t="s">
        <v>61</v>
      </c>
      <c r="D88" s="29" t="s">
        <v>11</v>
      </c>
      <c r="E88" s="29" t="s">
        <v>175</v>
      </c>
      <c r="F88" s="29" t="s">
        <v>43</v>
      </c>
      <c r="G88" s="30">
        <v>2314</v>
      </c>
      <c r="H88" s="31">
        <f>G88-$G$8</f>
        <v>-660</v>
      </c>
      <c r="I88" s="32">
        <v>809</v>
      </c>
      <c r="J88" s="11">
        <f>RANK(I88,$I$9:$I$1338,0)</f>
        <v>68</v>
      </c>
      <c r="K88" s="32">
        <v>732</v>
      </c>
      <c r="L88" s="11">
        <f>RANK(K88,$K$9:$K$138,0)</f>
        <v>69</v>
      </c>
      <c r="M88" s="32">
        <v>773</v>
      </c>
      <c r="N88" s="11">
        <f>RANK(M88,$M$9:$M$138,0)</f>
        <v>103</v>
      </c>
    </row>
    <row r="89" spans="1:14" ht="13.5" customHeight="1">
      <c r="A89" s="27">
        <f>RANK(G89,$G$9:$G$138,0)</f>
        <v>78</v>
      </c>
      <c r="B89" s="28" t="s">
        <v>566</v>
      </c>
      <c r="C89" s="29" t="s">
        <v>23</v>
      </c>
      <c r="D89" s="29" t="s">
        <v>12</v>
      </c>
      <c r="E89" s="29" t="s">
        <v>123</v>
      </c>
      <c r="F89" s="29" t="s">
        <v>43</v>
      </c>
      <c r="G89" s="30">
        <v>2314</v>
      </c>
      <c r="H89" s="31">
        <f>G89-$G$8</f>
        <v>-660</v>
      </c>
      <c r="I89" s="32">
        <v>762</v>
      </c>
      <c r="J89" s="11">
        <f>RANK(I89,$I$9:$I$1338,0)</f>
        <v>85</v>
      </c>
      <c r="K89" s="32">
        <v>811</v>
      </c>
      <c r="L89" s="11">
        <f>RANK(K89,$K$9:$K$138,0)</f>
        <v>33</v>
      </c>
      <c r="M89" s="32">
        <v>741</v>
      </c>
      <c r="N89" s="11">
        <f>RANK(M89,$M$9:$M$138,0)</f>
        <v>113</v>
      </c>
    </row>
    <row r="90" spans="1:14" ht="13.5" customHeight="1">
      <c r="A90" s="27">
        <f>RANK(G90,$G$9:$G$138,0)</f>
        <v>82</v>
      </c>
      <c r="B90" s="28" t="s">
        <v>568</v>
      </c>
      <c r="C90" s="29" t="s">
        <v>113</v>
      </c>
      <c r="D90" s="29" t="s">
        <v>10</v>
      </c>
      <c r="E90" s="29" t="s">
        <v>225</v>
      </c>
      <c r="F90" s="29" t="s">
        <v>43</v>
      </c>
      <c r="G90" s="30">
        <v>2310</v>
      </c>
      <c r="H90" s="31">
        <f>G90-$G$8</f>
        <v>-664</v>
      </c>
      <c r="I90" s="32">
        <v>737</v>
      </c>
      <c r="J90" s="11">
        <f>RANK(I90,$I$9:$I$1338,0)</f>
        <v>94</v>
      </c>
      <c r="K90" s="32">
        <v>719</v>
      </c>
      <c r="L90" s="11">
        <f>RANK(K90,$K$9:$K$138,0)</f>
        <v>80</v>
      </c>
      <c r="M90" s="32">
        <v>854</v>
      </c>
      <c r="N90" s="11">
        <f>RANK(M90,$M$9:$M$138,0)</f>
        <v>46</v>
      </c>
    </row>
    <row r="91" spans="1:14" ht="13.5" customHeight="1">
      <c r="A91" s="27">
        <f>RANK(G91,$G$9:$G$138,0)</f>
        <v>83</v>
      </c>
      <c r="B91" s="28" t="s">
        <v>591</v>
      </c>
      <c r="C91" s="29" t="s">
        <v>61</v>
      </c>
      <c r="D91" s="29" t="s">
        <v>9</v>
      </c>
      <c r="E91" s="29" t="s">
        <v>82</v>
      </c>
      <c r="F91" s="29" t="s">
        <v>43</v>
      </c>
      <c r="G91" s="30">
        <v>2295</v>
      </c>
      <c r="H91" s="31">
        <f>G91-$G$8</f>
        <v>-679</v>
      </c>
      <c r="I91" s="32">
        <v>845</v>
      </c>
      <c r="J91" s="11">
        <f>RANK(I91,$I$9:$I$1338,0)</f>
        <v>50</v>
      </c>
      <c r="K91" s="32">
        <v>690</v>
      </c>
      <c r="L91" s="11">
        <f>RANK(K91,$K$9:$K$138,0)</f>
        <v>100</v>
      </c>
      <c r="M91" s="32">
        <v>760</v>
      </c>
      <c r="N91" s="11">
        <f>RANK(M91,$M$9:$M$138,0)</f>
        <v>107</v>
      </c>
    </row>
    <row r="92" spans="1:14" ht="13.5" customHeight="1">
      <c r="A92" s="27">
        <f>RANK(G92,$G$9:$G$138,0)</f>
        <v>84</v>
      </c>
      <c r="B92" s="28" t="s">
        <v>601</v>
      </c>
      <c r="C92" s="29" t="s">
        <v>113</v>
      </c>
      <c r="D92" s="29" t="s">
        <v>11</v>
      </c>
      <c r="E92" s="29" t="s">
        <v>75</v>
      </c>
      <c r="F92" s="29" t="s">
        <v>43</v>
      </c>
      <c r="G92" s="30">
        <v>2284</v>
      </c>
      <c r="H92" s="31">
        <f>G92-$G$8</f>
        <v>-690</v>
      </c>
      <c r="I92" s="32">
        <v>786</v>
      </c>
      <c r="J92" s="11">
        <f>RANK(I92,$I$9:$I$1338,0)</f>
        <v>79</v>
      </c>
      <c r="K92" s="32">
        <v>698</v>
      </c>
      <c r="L92" s="11">
        <f>RANK(K92,$K$9:$K$138,0)</f>
        <v>95</v>
      </c>
      <c r="M92" s="32">
        <v>800</v>
      </c>
      <c r="N92" s="11">
        <f>RANK(M92,$M$9:$M$138,0)</f>
        <v>88</v>
      </c>
    </row>
    <row r="93" spans="1:14" ht="13.5" customHeight="1">
      <c r="A93" s="27">
        <f>RANK(G93,$G$9:$G$138,0)</f>
        <v>85</v>
      </c>
      <c r="B93" s="28" t="s">
        <v>607</v>
      </c>
      <c r="C93" s="29" t="s">
        <v>61</v>
      </c>
      <c r="D93" s="29" t="s">
        <v>10</v>
      </c>
      <c r="E93" s="29" t="s">
        <v>123</v>
      </c>
      <c r="F93" s="29" t="s">
        <v>43</v>
      </c>
      <c r="G93" s="30">
        <v>2281</v>
      </c>
      <c r="H93" s="31">
        <f>G93-$G$8</f>
        <v>-693</v>
      </c>
      <c r="I93" s="32">
        <v>711</v>
      </c>
      <c r="J93" s="11">
        <f>RANK(I93,$I$9:$I$1338,0)</f>
        <v>101</v>
      </c>
      <c r="K93" s="32">
        <v>738</v>
      </c>
      <c r="L93" s="11">
        <f>RANK(K93,$K$9:$K$138,0)</f>
        <v>66</v>
      </c>
      <c r="M93" s="32">
        <v>832</v>
      </c>
      <c r="N93" s="11">
        <f>RANK(M93,$M$9:$M$138,0)</f>
        <v>65</v>
      </c>
    </row>
    <row r="94" spans="1:14" ht="13.5" customHeight="1">
      <c r="A94" s="27">
        <f>RANK(G94,$G$9:$G$138,0)</f>
        <v>85</v>
      </c>
      <c r="B94" s="28" t="s">
        <v>608</v>
      </c>
      <c r="C94" s="29" t="s">
        <v>113</v>
      </c>
      <c r="D94" s="29" t="s">
        <v>11</v>
      </c>
      <c r="E94" s="29" t="s">
        <v>82</v>
      </c>
      <c r="F94" s="29" t="s">
        <v>43</v>
      </c>
      <c r="G94" s="30">
        <v>2281</v>
      </c>
      <c r="H94" s="31">
        <f>G94-$G$8</f>
        <v>-693</v>
      </c>
      <c r="I94" s="32">
        <v>697</v>
      </c>
      <c r="J94" s="11">
        <f>RANK(I94,$I$9:$I$1338,0)</f>
        <v>102</v>
      </c>
      <c r="K94" s="32">
        <v>749</v>
      </c>
      <c r="L94" s="11">
        <f>RANK(K94,$K$9:$K$138,0)</f>
        <v>61</v>
      </c>
      <c r="M94" s="32">
        <v>835</v>
      </c>
      <c r="N94" s="11">
        <f>RANK(M94,$M$9:$M$138,0)</f>
        <v>61</v>
      </c>
    </row>
    <row r="95" spans="1:14" ht="13.5" customHeight="1">
      <c r="A95" s="27">
        <f>RANK(G95,$G$9:$G$138,0)</f>
        <v>87</v>
      </c>
      <c r="B95" s="28" t="s">
        <v>610</v>
      </c>
      <c r="C95" s="29" t="s">
        <v>61</v>
      </c>
      <c r="D95" s="29" t="s">
        <v>9</v>
      </c>
      <c r="E95" s="29" t="s">
        <v>336</v>
      </c>
      <c r="F95" s="29" t="s">
        <v>43</v>
      </c>
      <c r="G95" s="30">
        <v>2280</v>
      </c>
      <c r="H95" s="31">
        <f>G95-$G$8</f>
        <v>-694</v>
      </c>
      <c r="I95" s="32">
        <v>778</v>
      </c>
      <c r="J95" s="11">
        <f>RANK(I95,$I$9:$I$1338,0)</f>
        <v>81</v>
      </c>
      <c r="K95" s="32">
        <v>682</v>
      </c>
      <c r="L95" s="11">
        <f>RANK(K95,$K$9:$K$138,0)</f>
        <v>106</v>
      </c>
      <c r="M95" s="32">
        <v>820</v>
      </c>
      <c r="N95" s="11">
        <f>RANK(M95,$M$9:$M$138,0)</f>
        <v>79</v>
      </c>
    </row>
    <row r="96" spans="1:14" ht="13.5" customHeight="1">
      <c r="A96" s="27">
        <f>RANK(G96,$G$9:$G$138,0)</f>
        <v>88</v>
      </c>
      <c r="B96" s="28" t="s">
        <v>615</v>
      </c>
      <c r="C96" s="29" t="s">
        <v>23</v>
      </c>
      <c r="D96" s="29" t="s">
        <v>12</v>
      </c>
      <c r="E96" s="29" t="s">
        <v>225</v>
      </c>
      <c r="F96" s="29" t="s">
        <v>43</v>
      </c>
      <c r="G96" s="30">
        <v>2276</v>
      </c>
      <c r="H96" s="31">
        <f>G96-$G$8</f>
        <v>-698</v>
      </c>
      <c r="I96" s="32">
        <v>719</v>
      </c>
      <c r="J96" s="11">
        <f>RANK(I96,$I$9:$I$1338,0)</f>
        <v>99</v>
      </c>
      <c r="K96" s="32">
        <v>699</v>
      </c>
      <c r="L96" s="11">
        <f>RANK(K96,$K$9:$K$138,0)</f>
        <v>94</v>
      </c>
      <c r="M96" s="32">
        <v>858</v>
      </c>
      <c r="N96" s="11">
        <f>RANK(M96,$M$9:$M$138,0)</f>
        <v>43</v>
      </c>
    </row>
    <row r="97" spans="1:14" ht="13.5" customHeight="1">
      <c r="A97" s="27">
        <f>RANK(G97,$G$9:$G$138,0)</f>
        <v>88</v>
      </c>
      <c r="B97" s="28" t="s">
        <v>616</v>
      </c>
      <c r="C97" s="29" t="s">
        <v>23</v>
      </c>
      <c r="D97" s="29" t="s">
        <v>13</v>
      </c>
      <c r="E97" s="29" t="s">
        <v>51</v>
      </c>
      <c r="F97" s="29" t="s">
        <v>43</v>
      </c>
      <c r="G97" s="30">
        <v>2276</v>
      </c>
      <c r="H97" s="31">
        <f>G97-$G$8</f>
        <v>-698</v>
      </c>
      <c r="I97" s="32">
        <v>673</v>
      </c>
      <c r="J97" s="11">
        <f>RANK(I97,$I$9:$I$1338,0)</f>
        <v>108</v>
      </c>
      <c r="K97" s="32">
        <v>758</v>
      </c>
      <c r="L97" s="11">
        <f>RANK(K97,$K$9:$K$138,0)</f>
        <v>54</v>
      </c>
      <c r="M97" s="32">
        <v>845</v>
      </c>
      <c r="N97" s="11">
        <f>RANK(M97,$M$9:$M$138,0)</f>
        <v>54</v>
      </c>
    </row>
    <row r="98" spans="1:14" ht="13.5" customHeight="1">
      <c r="A98" s="27">
        <f>RANK(G98,$G$9:$G$138,0)</f>
        <v>90</v>
      </c>
      <c r="B98" s="28" t="s">
        <v>624</v>
      </c>
      <c r="C98" s="29" t="s">
        <v>23</v>
      </c>
      <c r="D98" s="29" t="s">
        <v>13</v>
      </c>
      <c r="E98" s="29" t="s">
        <v>193</v>
      </c>
      <c r="F98" s="29" t="s">
        <v>43</v>
      </c>
      <c r="G98" s="30">
        <v>2267</v>
      </c>
      <c r="H98" s="31">
        <f>G98-$G$8</f>
        <v>-707</v>
      </c>
      <c r="I98" s="32">
        <v>779</v>
      </c>
      <c r="J98" s="11">
        <f>RANK(I98,$I$9:$I$1338,0)</f>
        <v>80</v>
      </c>
      <c r="K98" s="32">
        <v>642</v>
      </c>
      <c r="L98" s="11">
        <f>RANK(K98,$K$9:$K$138,0)</f>
        <v>119</v>
      </c>
      <c r="M98" s="32">
        <v>846</v>
      </c>
      <c r="N98" s="11">
        <f>RANK(M98,$M$9:$M$138,0)</f>
        <v>53</v>
      </c>
    </row>
    <row r="99" spans="1:14" ht="13.5" customHeight="1">
      <c r="A99" s="27">
        <f>RANK(G99,$G$9:$G$138,0)</f>
        <v>91</v>
      </c>
      <c r="B99" s="28" t="s">
        <v>627</v>
      </c>
      <c r="C99" s="29" t="s">
        <v>23</v>
      </c>
      <c r="D99" s="29" t="s">
        <v>11</v>
      </c>
      <c r="E99" s="29" t="s">
        <v>182</v>
      </c>
      <c r="F99" s="29" t="s">
        <v>43</v>
      </c>
      <c r="G99" s="30">
        <v>2263</v>
      </c>
      <c r="H99" s="31">
        <f>G99-$G$8</f>
        <v>-711</v>
      </c>
      <c r="I99" s="32">
        <v>843</v>
      </c>
      <c r="J99" s="11">
        <f>RANK(I99,$I$9:$I$1338,0)</f>
        <v>52</v>
      </c>
      <c r="K99" s="32">
        <v>667</v>
      </c>
      <c r="L99" s="11">
        <f>RANK(K99,$K$9:$K$138,0)</f>
        <v>110</v>
      </c>
      <c r="M99" s="32">
        <v>753</v>
      </c>
      <c r="N99" s="11">
        <f>RANK(M99,$M$9:$M$138,0)</f>
        <v>109</v>
      </c>
    </row>
    <row r="100" spans="1:14" ht="13.5" customHeight="1">
      <c r="A100" s="27">
        <f>RANK(G100,$G$9:$G$138,0)</f>
        <v>92</v>
      </c>
      <c r="B100" s="28" t="s">
        <v>632</v>
      </c>
      <c r="C100" s="29" t="s">
        <v>633</v>
      </c>
      <c r="D100" s="29" t="s">
        <v>13</v>
      </c>
      <c r="E100" s="29" t="s">
        <v>175</v>
      </c>
      <c r="F100" s="29" t="s">
        <v>43</v>
      </c>
      <c r="G100" s="30">
        <v>2257</v>
      </c>
      <c r="H100" s="31">
        <f>G100-$G$8</f>
        <v>-717</v>
      </c>
      <c r="I100" s="32">
        <v>738</v>
      </c>
      <c r="J100" s="11">
        <f>RANK(I100,$I$9:$I$1338,0)</f>
        <v>93</v>
      </c>
      <c r="K100" s="32">
        <v>711</v>
      </c>
      <c r="L100" s="11">
        <f>RANK(K100,$K$9:$K$138,0)</f>
        <v>84</v>
      </c>
      <c r="M100" s="32">
        <v>808</v>
      </c>
      <c r="N100" s="11">
        <f>RANK(M100,$M$9:$M$138,0)</f>
        <v>86</v>
      </c>
    </row>
    <row r="101" spans="1:14" ht="13.5" customHeight="1">
      <c r="A101" s="27">
        <f>RANK(G101,$G$9:$G$138,0)</f>
        <v>93</v>
      </c>
      <c r="B101" s="28" t="s">
        <v>640</v>
      </c>
      <c r="C101" s="29" t="s">
        <v>61</v>
      </c>
      <c r="D101" s="29" t="s">
        <v>8</v>
      </c>
      <c r="E101" s="29" t="s">
        <v>82</v>
      </c>
      <c r="F101" s="29" t="s">
        <v>43</v>
      </c>
      <c r="G101" s="30">
        <v>2248</v>
      </c>
      <c r="H101" s="31">
        <f>G101-$G$8</f>
        <v>-726</v>
      </c>
      <c r="I101" s="32">
        <v>756</v>
      </c>
      <c r="J101" s="11">
        <f>RANK(I101,$I$9:$I$1338,0)</f>
        <v>86</v>
      </c>
      <c r="K101" s="32">
        <v>761</v>
      </c>
      <c r="L101" s="11">
        <f>RANK(K101,$K$9:$K$138,0)</f>
        <v>52</v>
      </c>
      <c r="M101" s="32">
        <v>731</v>
      </c>
      <c r="N101" s="11">
        <f>RANK(M101,$M$9:$M$138,0)</f>
        <v>117</v>
      </c>
    </row>
    <row r="102" spans="1:14" ht="13.5" customHeight="1">
      <c r="A102" s="27">
        <f>RANK(G102,$G$9:$G$138,0)</f>
        <v>94</v>
      </c>
      <c r="B102" s="28" t="s">
        <v>641</v>
      </c>
      <c r="C102" s="29" t="s">
        <v>633</v>
      </c>
      <c r="D102" s="29" t="s">
        <v>12</v>
      </c>
      <c r="E102" s="29" t="s">
        <v>642</v>
      </c>
      <c r="F102" s="29" t="s">
        <v>43</v>
      </c>
      <c r="G102" s="30">
        <v>2247</v>
      </c>
      <c r="H102" s="31">
        <f>G102-$G$8</f>
        <v>-727</v>
      </c>
      <c r="I102" s="32">
        <v>732</v>
      </c>
      <c r="J102" s="11">
        <f>RANK(I102,$I$9:$I$1338,0)</f>
        <v>96</v>
      </c>
      <c r="K102" s="32">
        <v>715</v>
      </c>
      <c r="L102" s="11">
        <f>RANK(K102,$K$9:$K$138,0)</f>
        <v>82</v>
      </c>
      <c r="M102" s="32">
        <v>800</v>
      </c>
      <c r="N102" s="11">
        <f>RANK(M102,$M$9:$M$138,0)</f>
        <v>88</v>
      </c>
    </row>
    <row r="103" spans="1:14" ht="13.5" customHeight="1">
      <c r="A103" s="27">
        <f>RANK(G103,$G$9:$G$138,0)</f>
        <v>95</v>
      </c>
      <c r="B103" s="28" t="s">
        <v>649</v>
      </c>
      <c r="C103" s="29" t="s">
        <v>23</v>
      </c>
      <c r="D103" s="29" t="s">
        <v>13</v>
      </c>
      <c r="E103" s="29" t="s">
        <v>134</v>
      </c>
      <c r="F103" s="29" t="s">
        <v>43</v>
      </c>
      <c r="G103" s="30">
        <v>2241</v>
      </c>
      <c r="H103" s="31">
        <f>G103-$G$8</f>
        <v>-733</v>
      </c>
      <c r="I103" s="32">
        <v>688</v>
      </c>
      <c r="J103" s="11">
        <f>RANK(I103,$I$9:$I$1338,0)</f>
        <v>105</v>
      </c>
      <c r="K103" s="32">
        <v>705</v>
      </c>
      <c r="L103" s="11">
        <f>RANK(K103,$K$9:$K$138,0)</f>
        <v>91</v>
      </c>
      <c r="M103" s="32">
        <v>848</v>
      </c>
      <c r="N103" s="11">
        <f>RANK(M103,$M$9:$M$138,0)</f>
        <v>50</v>
      </c>
    </row>
    <row r="104" spans="1:14" ht="13.5" customHeight="1">
      <c r="A104" s="27">
        <f>RANK(G104,$G$9:$G$138,0)</f>
        <v>96</v>
      </c>
      <c r="B104" s="28" t="s">
        <v>657</v>
      </c>
      <c r="C104" s="29" t="s">
        <v>61</v>
      </c>
      <c r="D104" s="29" t="s">
        <v>11</v>
      </c>
      <c r="E104" s="29" t="s">
        <v>142</v>
      </c>
      <c r="F104" s="29" t="s">
        <v>43</v>
      </c>
      <c r="G104" s="30">
        <v>2230</v>
      </c>
      <c r="H104" s="31">
        <f>G104-$G$8</f>
        <v>-744</v>
      </c>
      <c r="I104" s="32">
        <v>724</v>
      </c>
      <c r="J104" s="11">
        <f>RANK(I104,$I$9:$I$1338,0)</f>
        <v>98</v>
      </c>
      <c r="K104" s="32">
        <v>710</v>
      </c>
      <c r="L104" s="11">
        <f>RANK(K104,$K$9:$K$138,0)</f>
        <v>86</v>
      </c>
      <c r="M104" s="32">
        <v>796</v>
      </c>
      <c r="N104" s="11">
        <f>RANK(M104,$M$9:$M$138,0)</f>
        <v>92</v>
      </c>
    </row>
    <row r="105" spans="1:14" ht="13.5" customHeight="1">
      <c r="A105" s="27">
        <f>RANK(G105,$G$9:$G$138,0)</f>
        <v>97</v>
      </c>
      <c r="B105" s="28" t="s">
        <v>659</v>
      </c>
      <c r="C105" s="29" t="s">
        <v>61</v>
      </c>
      <c r="D105" s="29" t="s">
        <v>11</v>
      </c>
      <c r="E105" s="29" t="s">
        <v>82</v>
      </c>
      <c r="F105" s="29" t="s">
        <v>43</v>
      </c>
      <c r="G105" s="30">
        <v>2227</v>
      </c>
      <c r="H105" s="31">
        <f>G105-$G$8</f>
        <v>-747</v>
      </c>
      <c r="I105" s="32">
        <v>733</v>
      </c>
      <c r="J105" s="11">
        <f>RANK(I105,$I$9:$I$1338,0)</f>
        <v>95</v>
      </c>
      <c r="K105" s="32">
        <v>757</v>
      </c>
      <c r="L105" s="11">
        <f>RANK(K105,$K$9:$K$138,0)</f>
        <v>55</v>
      </c>
      <c r="M105" s="32">
        <v>737</v>
      </c>
      <c r="N105" s="11">
        <f>RANK(M105,$M$9:$M$138,0)</f>
        <v>115</v>
      </c>
    </row>
    <row r="106" spans="1:14" ht="13.5" customHeight="1">
      <c r="A106" s="27">
        <f>RANK(G106,$G$9:$G$138,0)</f>
        <v>98</v>
      </c>
      <c r="B106" s="28" t="s">
        <v>661</v>
      </c>
      <c r="C106" s="29" t="s">
        <v>61</v>
      </c>
      <c r="D106" s="29" t="s">
        <v>14</v>
      </c>
      <c r="E106" s="29" t="s">
        <v>123</v>
      </c>
      <c r="F106" s="29" t="s">
        <v>43</v>
      </c>
      <c r="G106" s="30">
        <v>2222</v>
      </c>
      <c r="H106" s="31">
        <f>G106-$G$8</f>
        <v>-752</v>
      </c>
      <c r="I106" s="32">
        <v>836</v>
      </c>
      <c r="J106" s="11">
        <f>RANK(I106,$I$9:$I$1338,0)</f>
        <v>57</v>
      </c>
      <c r="K106" s="32">
        <v>671</v>
      </c>
      <c r="L106" s="11">
        <f>RANK(K106,$K$9:$K$138,0)</f>
        <v>109</v>
      </c>
      <c r="M106" s="32">
        <v>715</v>
      </c>
      <c r="N106" s="11">
        <f>RANK(M106,$M$9:$M$138,0)</f>
        <v>119</v>
      </c>
    </row>
    <row r="107" spans="1:14" ht="13.5" customHeight="1">
      <c r="A107" s="27">
        <f>RANK(G107,$G$9:$G$138,0)</f>
        <v>99</v>
      </c>
      <c r="B107" s="28" t="s">
        <v>665</v>
      </c>
      <c r="C107" s="29" t="s">
        <v>113</v>
      </c>
      <c r="D107" s="29" t="s">
        <v>9</v>
      </c>
      <c r="E107" s="29" t="s">
        <v>182</v>
      </c>
      <c r="F107" s="29" t="s">
        <v>43</v>
      </c>
      <c r="G107" s="30">
        <v>2220</v>
      </c>
      <c r="H107" s="31">
        <f>G107-$G$8</f>
        <v>-754</v>
      </c>
      <c r="I107" s="32">
        <v>812</v>
      </c>
      <c r="J107" s="11">
        <f>RANK(I107,$I$9:$I$1338,0)</f>
        <v>67</v>
      </c>
      <c r="K107" s="32">
        <v>613</v>
      </c>
      <c r="L107" s="11">
        <f>RANK(K107,$K$9:$K$138,0)</f>
        <v>123</v>
      </c>
      <c r="M107" s="32">
        <v>795</v>
      </c>
      <c r="N107" s="11">
        <f>RANK(M107,$M$9:$M$138,0)</f>
        <v>93</v>
      </c>
    </row>
    <row r="108" spans="1:14" ht="13.5" customHeight="1">
      <c r="A108" s="27">
        <f>RANK(G108,$G$9:$G$138,0)</f>
        <v>100</v>
      </c>
      <c r="B108" s="28" t="s">
        <v>678</v>
      </c>
      <c r="C108" s="29" t="s">
        <v>113</v>
      </c>
      <c r="D108" s="29" t="s">
        <v>11</v>
      </c>
      <c r="E108" s="29" t="s">
        <v>75</v>
      </c>
      <c r="F108" s="29" t="s">
        <v>43</v>
      </c>
      <c r="G108" s="30">
        <v>2201</v>
      </c>
      <c r="H108" s="31">
        <f>G108-$G$8</f>
        <v>-773</v>
      </c>
      <c r="I108" s="32">
        <v>727</v>
      </c>
      <c r="J108" s="11">
        <f>RANK(I108,$I$9:$I$1338,0)</f>
        <v>97</v>
      </c>
      <c r="K108" s="32">
        <v>645</v>
      </c>
      <c r="L108" s="11">
        <f>RANK(K108,$K$9:$K$138,0)</f>
        <v>118</v>
      </c>
      <c r="M108" s="32">
        <v>829</v>
      </c>
      <c r="N108" s="11">
        <f>RANK(M108,$M$9:$M$138,0)</f>
        <v>69</v>
      </c>
    </row>
    <row r="109" spans="1:14" ht="13.5" customHeight="1">
      <c r="A109" s="27">
        <f>RANK(G109,$G$9:$G$138,0)</f>
        <v>101</v>
      </c>
      <c r="B109" s="28" t="s">
        <v>680</v>
      </c>
      <c r="C109" s="29" t="s">
        <v>61</v>
      </c>
      <c r="D109" s="29" t="s">
        <v>11</v>
      </c>
      <c r="E109" s="29" t="s">
        <v>82</v>
      </c>
      <c r="F109" s="29" t="s">
        <v>43</v>
      </c>
      <c r="G109" s="30">
        <v>2200</v>
      </c>
      <c r="H109" s="31">
        <f>G109-$G$8</f>
        <v>-774</v>
      </c>
      <c r="I109" s="32">
        <v>666</v>
      </c>
      <c r="J109" s="11">
        <f>RANK(I109,$I$9:$I$1338,0)</f>
        <v>111</v>
      </c>
      <c r="K109" s="32">
        <v>724</v>
      </c>
      <c r="L109" s="11">
        <f>RANK(K109,$K$9:$K$138,0)</f>
        <v>75</v>
      </c>
      <c r="M109" s="32">
        <v>810</v>
      </c>
      <c r="N109" s="11">
        <f>RANK(M109,$M$9:$M$138,0)</f>
        <v>85</v>
      </c>
    </row>
    <row r="110" spans="1:14" ht="13.5" customHeight="1">
      <c r="A110" s="27">
        <f>RANK(G110,$G$9:$G$138,0)</f>
        <v>102</v>
      </c>
      <c r="B110" s="28" t="s">
        <v>682</v>
      </c>
      <c r="C110" s="29" t="s">
        <v>23</v>
      </c>
      <c r="D110" s="29" t="s">
        <v>11</v>
      </c>
      <c r="E110" s="29" t="s">
        <v>182</v>
      </c>
      <c r="F110" s="29" t="s">
        <v>43</v>
      </c>
      <c r="G110" s="30">
        <v>2198</v>
      </c>
      <c r="H110" s="31">
        <f>G110-$G$8</f>
        <v>-776</v>
      </c>
      <c r="I110" s="32">
        <v>677</v>
      </c>
      <c r="J110" s="11">
        <f>RANK(I110,$I$9:$I$1338,0)</f>
        <v>106</v>
      </c>
      <c r="K110" s="32">
        <v>729</v>
      </c>
      <c r="L110" s="11">
        <f>RANK(K110,$K$9:$K$138,0)</f>
        <v>71</v>
      </c>
      <c r="M110" s="32">
        <v>792</v>
      </c>
      <c r="N110" s="11">
        <f>RANK(M110,$M$9:$M$138,0)</f>
        <v>94</v>
      </c>
    </row>
    <row r="111" spans="1:14" ht="13.5" customHeight="1">
      <c r="A111" s="27">
        <f>RANK(G111,$G$9:$G$138,0)</f>
        <v>103</v>
      </c>
      <c r="B111" s="28" t="s">
        <v>686</v>
      </c>
      <c r="C111" s="29" t="s">
        <v>113</v>
      </c>
      <c r="D111" s="29" t="s">
        <v>11</v>
      </c>
      <c r="E111" s="29" t="s">
        <v>75</v>
      </c>
      <c r="F111" s="29" t="s">
        <v>43</v>
      </c>
      <c r="G111" s="30">
        <v>2195</v>
      </c>
      <c r="H111" s="31">
        <f>G111-$G$8</f>
        <v>-779</v>
      </c>
      <c r="I111" s="32">
        <v>663</v>
      </c>
      <c r="J111" s="11">
        <f>RANK(I111,$I$9:$I$1338,0)</f>
        <v>113</v>
      </c>
      <c r="K111" s="32">
        <v>732</v>
      </c>
      <c r="L111" s="11">
        <f>RANK(K111,$K$9:$K$138,0)</f>
        <v>69</v>
      </c>
      <c r="M111" s="32">
        <v>800</v>
      </c>
      <c r="N111" s="11">
        <f>RANK(M111,$M$9:$M$138,0)</f>
        <v>88</v>
      </c>
    </row>
    <row r="112" spans="1:14" ht="13.5" customHeight="1">
      <c r="A112" s="27">
        <f>RANK(G112,$G$9:$G$138,0)</f>
        <v>104</v>
      </c>
      <c r="B112" s="28" t="s">
        <v>687</v>
      </c>
      <c r="C112" s="29" t="s">
        <v>23</v>
      </c>
      <c r="D112" s="29" t="s">
        <v>11</v>
      </c>
      <c r="E112" s="29" t="s">
        <v>75</v>
      </c>
      <c r="F112" s="29" t="s">
        <v>43</v>
      </c>
      <c r="G112" s="30">
        <v>2194</v>
      </c>
      <c r="H112" s="31">
        <f>G112-$G$8</f>
        <v>-780</v>
      </c>
      <c r="I112" s="32">
        <v>756</v>
      </c>
      <c r="J112" s="11">
        <f>RANK(I112,$I$9:$I$1338,0)</f>
        <v>86</v>
      </c>
      <c r="K112" s="32">
        <v>685</v>
      </c>
      <c r="L112" s="11">
        <f>RANK(K112,$K$9:$K$138,0)</f>
        <v>103</v>
      </c>
      <c r="M112" s="32">
        <v>753</v>
      </c>
      <c r="N112" s="11">
        <f>RANK(M112,$M$9:$M$138,0)</f>
        <v>109</v>
      </c>
    </row>
    <row r="113" spans="1:14" ht="13.5" customHeight="1">
      <c r="A113" s="27">
        <f>RANK(G113,$G$9:$G$138,0)</f>
        <v>105</v>
      </c>
      <c r="B113" s="28" t="s">
        <v>699</v>
      </c>
      <c r="C113" s="29" t="s">
        <v>61</v>
      </c>
      <c r="D113" s="29" t="s">
        <v>10</v>
      </c>
      <c r="E113" s="29" t="s">
        <v>159</v>
      </c>
      <c r="F113" s="29" t="s">
        <v>43</v>
      </c>
      <c r="G113" s="30">
        <v>2173</v>
      </c>
      <c r="H113" s="31">
        <f>G113-$G$8</f>
        <v>-801</v>
      </c>
      <c r="I113" s="32">
        <v>673</v>
      </c>
      <c r="J113" s="11">
        <f>RANK(I113,$I$9:$I$1338,0)</f>
        <v>108</v>
      </c>
      <c r="K113" s="32">
        <v>715</v>
      </c>
      <c r="L113" s="11">
        <f>RANK(K113,$K$9:$K$138,0)</f>
        <v>82</v>
      </c>
      <c r="M113" s="32">
        <v>785</v>
      </c>
      <c r="N113" s="11">
        <f>RANK(M113,$M$9:$M$138,0)</f>
        <v>98</v>
      </c>
    </row>
    <row r="114" spans="1:14" ht="13.5" customHeight="1">
      <c r="A114" s="27">
        <f>RANK(G114,$G$9:$G$138,0)</f>
        <v>106</v>
      </c>
      <c r="B114" s="28" t="s">
        <v>704</v>
      </c>
      <c r="C114" s="29" t="s">
        <v>113</v>
      </c>
      <c r="D114" s="29" t="s">
        <v>11</v>
      </c>
      <c r="E114" s="29" t="s">
        <v>705</v>
      </c>
      <c r="F114" s="29" t="s">
        <v>43</v>
      </c>
      <c r="G114" s="30">
        <v>2162</v>
      </c>
      <c r="H114" s="31">
        <f>G114-$G$8</f>
        <v>-812</v>
      </c>
      <c r="I114" s="32">
        <v>697</v>
      </c>
      <c r="J114" s="11">
        <f>RANK(I114,$I$9:$I$1338,0)</f>
        <v>102</v>
      </c>
      <c r="K114" s="32">
        <v>704</v>
      </c>
      <c r="L114" s="11">
        <f>RANK(K114,$K$9:$K$138,0)</f>
        <v>93</v>
      </c>
      <c r="M114" s="32">
        <v>761</v>
      </c>
      <c r="N114" s="11">
        <f>RANK(M114,$M$9:$M$138,0)</f>
        <v>106</v>
      </c>
    </row>
    <row r="115" spans="1:14" ht="13.5" customHeight="1">
      <c r="A115" s="27">
        <f>RANK(G115,$G$9:$G$138,0)</f>
        <v>107</v>
      </c>
      <c r="B115" s="28" t="s">
        <v>710</v>
      </c>
      <c r="C115" s="29" t="s">
        <v>113</v>
      </c>
      <c r="D115" s="29" t="s">
        <v>13</v>
      </c>
      <c r="E115" s="29" t="s">
        <v>159</v>
      </c>
      <c r="F115" s="29" t="s">
        <v>43</v>
      </c>
      <c r="G115" s="30">
        <v>2156</v>
      </c>
      <c r="H115" s="31">
        <f>G115-$G$8</f>
        <v>-818</v>
      </c>
      <c r="I115" s="32">
        <v>750</v>
      </c>
      <c r="J115" s="11">
        <f>RANK(I115,$I$9:$I$1338,0)</f>
        <v>89</v>
      </c>
      <c r="K115" s="32">
        <v>633</v>
      </c>
      <c r="L115" s="11">
        <f>RANK(K115,$K$9:$K$138,0)</f>
        <v>121</v>
      </c>
      <c r="M115" s="32">
        <v>773</v>
      </c>
      <c r="N115" s="11">
        <f>RANK(M115,$M$9:$M$138,0)</f>
        <v>103</v>
      </c>
    </row>
    <row r="116" spans="1:14" ht="13.5" customHeight="1">
      <c r="A116" s="27">
        <f>RANK(G116,$G$9:$G$138,0)</f>
        <v>108</v>
      </c>
      <c r="B116" s="28" t="s">
        <v>711</v>
      </c>
      <c r="C116" s="29" t="s">
        <v>61</v>
      </c>
      <c r="D116" s="29" t="s">
        <v>10</v>
      </c>
      <c r="E116" s="29" t="s">
        <v>123</v>
      </c>
      <c r="F116" s="29" t="s">
        <v>43</v>
      </c>
      <c r="G116" s="30">
        <v>2155</v>
      </c>
      <c r="H116" s="31">
        <f>G116-$G$8</f>
        <v>-819</v>
      </c>
      <c r="I116" s="32">
        <v>740</v>
      </c>
      <c r="J116" s="11">
        <f>RANK(I116,$I$9:$I$1338,0)</f>
        <v>92</v>
      </c>
      <c r="K116" s="32">
        <v>723</v>
      </c>
      <c r="L116" s="11">
        <f>RANK(K116,$K$9:$K$138,0)</f>
        <v>77</v>
      </c>
      <c r="M116" s="32">
        <v>692</v>
      </c>
      <c r="N116" s="11">
        <f>RANK(M116,$M$9:$M$138,0)</f>
        <v>122</v>
      </c>
    </row>
    <row r="117" spans="1:14" ht="13.5" customHeight="1">
      <c r="A117" s="27">
        <f>RANK(G117,$G$9:$G$138,0)</f>
        <v>109</v>
      </c>
      <c r="B117" s="28" t="s">
        <v>714</v>
      </c>
      <c r="C117" s="29" t="s">
        <v>61</v>
      </c>
      <c r="D117" s="29" t="s">
        <v>15</v>
      </c>
      <c r="E117" s="29" t="s">
        <v>90</v>
      </c>
      <c r="F117" s="29" t="s">
        <v>43</v>
      </c>
      <c r="G117" s="30">
        <v>2147</v>
      </c>
      <c r="H117" s="31">
        <f>G117-$G$8</f>
        <v>-827</v>
      </c>
      <c r="I117" s="32">
        <v>621</v>
      </c>
      <c r="J117" s="11">
        <f>RANK(I117,$I$9:$I$1338,0)</f>
        <v>120</v>
      </c>
      <c r="K117" s="32">
        <v>685</v>
      </c>
      <c r="L117" s="11">
        <f>RANK(K117,$K$9:$K$138,0)</f>
        <v>103</v>
      </c>
      <c r="M117" s="32">
        <v>841</v>
      </c>
      <c r="N117" s="11">
        <f>RANK(M117,$M$9:$M$138,0)</f>
        <v>57</v>
      </c>
    </row>
    <row r="118" spans="1:14" ht="13.5" customHeight="1">
      <c r="A118" s="27">
        <f>RANK(G118,$G$9:$G$138,0)</f>
        <v>110</v>
      </c>
      <c r="B118" s="28" t="s">
        <v>716</v>
      </c>
      <c r="C118" s="29" t="s">
        <v>61</v>
      </c>
      <c r="D118" s="29" t="s">
        <v>13</v>
      </c>
      <c r="E118" s="29" t="s">
        <v>193</v>
      </c>
      <c r="F118" s="29" t="s">
        <v>43</v>
      </c>
      <c r="G118" s="30">
        <v>2143</v>
      </c>
      <c r="H118" s="31">
        <f>G118-$G$8</f>
        <v>-831</v>
      </c>
      <c r="I118" s="32">
        <v>651</v>
      </c>
      <c r="J118" s="11">
        <f>RANK(I118,$I$9:$I$1338,0)</f>
        <v>116</v>
      </c>
      <c r="K118" s="32">
        <v>678</v>
      </c>
      <c r="L118" s="11">
        <f>RANK(K118,$K$9:$K$138,0)</f>
        <v>108</v>
      </c>
      <c r="M118" s="32">
        <v>814</v>
      </c>
      <c r="N118" s="11">
        <f>RANK(M118,$M$9:$M$138,0)</f>
        <v>83</v>
      </c>
    </row>
    <row r="119" spans="1:14" ht="13.5" customHeight="1">
      <c r="A119" s="27">
        <f>RANK(G119,$G$9:$G$138,0)</f>
        <v>111</v>
      </c>
      <c r="B119" s="28" t="s">
        <v>718</v>
      </c>
      <c r="C119" s="29" t="s">
        <v>23</v>
      </c>
      <c r="D119" s="29" t="s">
        <v>12</v>
      </c>
      <c r="E119" s="29" t="s">
        <v>336</v>
      </c>
      <c r="F119" s="29" t="s">
        <v>43</v>
      </c>
      <c r="G119" s="30">
        <v>2142</v>
      </c>
      <c r="H119" s="31">
        <f>G119-$G$8</f>
        <v>-832</v>
      </c>
      <c r="I119" s="32">
        <v>677</v>
      </c>
      <c r="J119" s="11">
        <f>RANK(I119,$I$9:$I$1338,0)</f>
        <v>106</v>
      </c>
      <c r="K119" s="32">
        <v>684</v>
      </c>
      <c r="L119" s="11">
        <f>RANK(K119,$K$9:$K$138,0)</f>
        <v>105</v>
      </c>
      <c r="M119" s="32">
        <v>781</v>
      </c>
      <c r="N119" s="11">
        <f>RANK(M119,$M$9:$M$138,0)</f>
        <v>99</v>
      </c>
    </row>
    <row r="120" spans="1:14" ht="13.5" customHeight="1">
      <c r="A120" s="27">
        <f>RANK(G120,$G$9:$G$138,0)</f>
        <v>112</v>
      </c>
      <c r="B120" s="28" t="s">
        <v>727</v>
      </c>
      <c r="C120" s="29" t="s">
        <v>113</v>
      </c>
      <c r="D120" s="29" t="s">
        <v>11</v>
      </c>
      <c r="E120" s="29" t="s">
        <v>705</v>
      </c>
      <c r="F120" s="29" t="s">
        <v>43</v>
      </c>
      <c r="G120" s="30">
        <v>2136</v>
      </c>
      <c r="H120" s="31">
        <f>G120-$G$8</f>
        <v>-838</v>
      </c>
      <c r="I120" s="32">
        <v>655</v>
      </c>
      <c r="J120" s="11">
        <f>RANK(I120,$I$9:$I$1338,0)</f>
        <v>115</v>
      </c>
      <c r="K120" s="32">
        <v>694</v>
      </c>
      <c r="L120" s="11">
        <f>RANK(K120,$K$9:$K$138,0)</f>
        <v>99</v>
      </c>
      <c r="M120" s="32">
        <v>787</v>
      </c>
      <c r="N120" s="11">
        <f>RANK(M120,$M$9:$M$138,0)</f>
        <v>97</v>
      </c>
    </row>
    <row r="121" spans="1:14" ht="13.5" customHeight="1">
      <c r="A121" s="27">
        <f>RANK(G121,$G$9:$G$138,0)</f>
        <v>113</v>
      </c>
      <c r="B121" s="28" t="s">
        <v>735</v>
      </c>
      <c r="C121" s="29" t="s">
        <v>23</v>
      </c>
      <c r="D121" s="29" t="s">
        <v>14</v>
      </c>
      <c r="E121" s="29" t="s">
        <v>123</v>
      </c>
      <c r="F121" s="29" t="s">
        <v>43</v>
      </c>
      <c r="G121" s="30">
        <v>2122</v>
      </c>
      <c r="H121" s="31">
        <f>G121-$G$8</f>
        <v>-852</v>
      </c>
      <c r="I121" s="32">
        <v>640</v>
      </c>
      <c r="J121" s="11">
        <f>RANK(I121,$I$9:$I$1338,0)</f>
        <v>117</v>
      </c>
      <c r="K121" s="32">
        <v>658</v>
      </c>
      <c r="L121" s="11">
        <f>RANK(K121,$K$9:$K$138,0)</f>
        <v>113</v>
      </c>
      <c r="M121" s="32">
        <v>824</v>
      </c>
      <c r="N121" s="11">
        <f>RANK(M121,$M$9:$M$138,0)</f>
        <v>75</v>
      </c>
    </row>
    <row r="122" spans="1:14" ht="13.5" customHeight="1">
      <c r="A122" s="27">
        <f>RANK(G122,$G$9:$G$138,0)</f>
        <v>114</v>
      </c>
      <c r="B122" s="28" t="s">
        <v>742</v>
      </c>
      <c r="C122" s="29" t="s">
        <v>113</v>
      </c>
      <c r="D122" s="29" t="s">
        <v>11</v>
      </c>
      <c r="E122" s="29" t="s">
        <v>134</v>
      </c>
      <c r="F122" s="29" t="s">
        <v>43</v>
      </c>
      <c r="G122" s="30">
        <v>2109</v>
      </c>
      <c r="H122" s="31">
        <f>G122-$G$8</f>
        <v>-865</v>
      </c>
      <c r="I122" s="32">
        <v>755</v>
      </c>
      <c r="J122" s="11">
        <f>RANK(I122,$I$9:$I$1338,0)</f>
        <v>88</v>
      </c>
      <c r="K122" s="32">
        <v>659</v>
      </c>
      <c r="L122" s="11">
        <f>RANK(K122,$K$9:$K$138,0)</f>
        <v>112</v>
      </c>
      <c r="M122" s="32">
        <v>695</v>
      </c>
      <c r="N122" s="11">
        <f>RANK(M122,$M$9:$M$138,0)</f>
        <v>120</v>
      </c>
    </row>
    <row r="123" spans="1:14" ht="13.5" customHeight="1">
      <c r="A123" s="27">
        <f>RANK(G123,$G$9:$G$138,0)</f>
        <v>115</v>
      </c>
      <c r="B123" s="28" t="s">
        <v>743</v>
      </c>
      <c r="C123" s="29" t="s">
        <v>23</v>
      </c>
      <c r="D123" s="29" t="s">
        <v>16</v>
      </c>
      <c r="E123" s="29" t="s">
        <v>123</v>
      </c>
      <c r="F123" s="29" t="s">
        <v>43</v>
      </c>
      <c r="G123" s="30">
        <v>2107</v>
      </c>
      <c r="H123" s="31">
        <f>G123-$G$8</f>
        <v>-867</v>
      </c>
      <c r="I123" s="32">
        <v>637</v>
      </c>
      <c r="J123" s="11">
        <f>RANK(I123,$I$9:$I$1338,0)</f>
        <v>118</v>
      </c>
      <c r="K123" s="32">
        <v>728</v>
      </c>
      <c r="L123" s="11">
        <f>RANK(K123,$K$9:$K$138,0)</f>
        <v>73</v>
      </c>
      <c r="M123" s="32">
        <v>742</v>
      </c>
      <c r="N123" s="11">
        <f>RANK(M123,$M$9:$M$138,0)</f>
        <v>112</v>
      </c>
    </row>
    <row r="124" spans="1:14" ht="13.5" customHeight="1">
      <c r="A124" s="27">
        <f>RANK(G124,$G$9:$G$138,0)</f>
        <v>116</v>
      </c>
      <c r="B124" s="28" t="s">
        <v>746</v>
      </c>
      <c r="C124" s="29" t="s">
        <v>61</v>
      </c>
      <c r="D124" s="29" t="s">
        <v>12</v>
      </c>
      <c r="E124" s="29" t="s">
        <v>422</v>
      </c>
      <c r="F124" s="29" t="s">
        <v>43</v>
      </c>
      <c r="G124" s="30">
        <v>2105</v>
      </c>
      <c r="H124" s="31">
        <f>G124-$G$8</f>
        <v>-869</v>
      </c>
      <c r="I124" s="32">
        <v>690</v>
      </c>
      <c r="J124" s="11">
        <f>RANK(I124,$I$9:$I$1338,0)</f>
        <v>104</v>
      </c>
      <c r="K124" s="32">
        <v>720</v>
      </c>
      <c r="L124" s="11">
        <f>RANK(K124,$K$9:$K$138,0)</f>
        <v>79</v>
      </c>
      <c r="M124" s="32">
        <v>695</v>
      </c>
      <c r="N124" s="11">
        <f>RANK(M124,$M$9:$M$138,0)</f>
        <v>120</v>
      </c>
    </row>
    <row r="125" spans="1:14" ht="13.5" customHeight="1">
      <c r="A125" s="27">
        <f>RANK(G125,$G$9:$G$138,0)</f>
        <v>116</v>
      </c>
      <c r="B125" s="28" t="s">
        <v>747</v>
      </c>
      <c r="C125" s="29" t="s">
        <v>23</v>
      </c>
      <c r="D125" s="29" t="s">
        <v>12</v>
      </c>
      <c r="E125" s="29" t="s">
        <v>341</v>
      </c>
      <c r="F125" s="29" t="s">
        <v>342</v>
      </c>
      <c r="G125" s="30">
        <v>2105</v>
      </c>
      <c r="H125" s="31">
        <f>G125-$G$8</f>
        <v>-869</v>
      </c>
      <c r="I125" s="32">
        <v>537</v>
      </c>
      <c r="J125" s="11">
        <f>RANK(I125,$I$9:$I$1338,0)</f>
        <v>127</v>
      </c>
      <c r="K125" s="32">
        <v>753</v>
      </c>
      <c r="L125" s="11">
        <f>RANK(K125,$K$9:$K$138,0)</f>
        <v>60</v>
      </c>
      <c r="M125" s="32">
        <v>815</v>
      </c>
      <c r="N125" s="11">
        <f>RANK(M125,$M$9:$M$138,0)</f>
        <v>82</v>
      </c>
    </row>
    <row r="126" spans="1:14" ht="13.5" customHeight="1">
      <c r="A126" s="27">
        <f>RANK(G126,$G$9:$G$138,0)</f>
        <v>118</v>
      </c>
      <c r="B126" s="28" t="s">
        <v>771</v>
      </c>
      <c r="C126" s="29" t="s">
        <v>113</v>
      </c>
      <c r="D126" s="29" t="s">
        <v>11</v>
      </c>
      <c r="E126" s="29" t="s">
        <v>225</v>
      </c>
      <c r="F126" s="29" t="s">
        <v>43</v>
      </c>
      <c r="G126" s="30">
        <v>2067</v>
      </c>
      <c r="H126" s="31">
        <f>G126-$G$8</f>
        <v>-907</v>
      </c>
      <c r="I126" s="32">
        <v>565</v>
      </c>
      <c r="J126" s="11">
        <f>RANK(I126,$I$9:$I$1338,0)</f>
        <v>123</v>
      </c>
      <c r="K126" s="32">
        <v>711</v>
      </c>
      <c r="L126" s="11">
        <f>RANK(K126,$K$9:$K$138,0)</f>
        <v>84</v>
      </c>
      <c r="M126" s="32">
        <v>791</v>
      </c>
      <c r="N126" s="11">
        <f>RANK(M126,$M$9:$M$138,0)</f>
        <v>95</v>
      </c>
    </row>
    <row r="127" spans="1:14" ht="13.5" customHeight="1">
      <c r="A127" s="27">
        <f>RANK(G127,$G$9:$G$138,0)</f>
        <v>119</v>
      </c>
      <c r="B127" s="28" t="s">
        <v>778</v>
      </c>
      <c r="C127" s="29" t="s">
        <v>61</v>
      </c>
      <c r="D127" s="29" t="s">
        <v>14</v>
      </c>
      <c r="E127" s="29" t="s">
        <v>82</v>
      </c>
      <c r="F127" s="29" t="s">
        <v>43</v>
      </c>
      <c r="G127" s="30">
        <v>2056</v>
      </c>
      <c r="H127" s="31">
        <f>G127-$G$8</f>
        <v>-918</v>
      </c>
      <c r="I127" s="32">
        <v>625</v>
      </c>
      <c r="J127" s="11">
        <f>RANK(I127,$I$9:$I$1338,0)</f>
        <v>119</v>
      </c>
      <c r="K127" s="32">
        <v>695</v>
      </c>
      <c r="L127" s="11">
        <f>RANK(K127,$K$9:$K$138,0)</f>
        <v>98</v>
      </c>
      <c r="M127" s="32">
        <v>736</v>
      </c>
      <c r="N127" s="11">
        <f>RANK(M127,$M$9:$M$138,0)</f>
        <v>116</v>
      </c>
    </row>
    <row r="128" spans="1:14" ht="13.5" customHeight="1">
      <c r="A128" s="27">
        <f>RANK(G128,$G$9:$G$138,0)</f>
        <v>120</v>
      </c>
      <c r="B128" s="28" t="s">
        <v>799</v>
      </c>
      <c r="C128" s="29" t="s">
        <v>61</v>
      </c>
      <c r="D128" s="29" t="s">
        <v>12</v>
      </c>
      <c r="E128" s="29" t="s">
        <v>82</v>
      </c>
      <c r="F128" s="29" t="s">
        <v>43</v>
      </c>
      <c r="G128" s="30">
        <v>2000</v>
      </c>
      <c r="H128" s="31">
        <f>G128-$G$8</f>
        <v>-974</v>
      </c>
      <c r="I128" s="32">
        <v>614</v>
      </c>
      <c r="J128" s="11">
        <f>RANK(I128,$I$9:$I$1338,0)</f>
        <v>121</v>
      </c>
      <c r="K128" s="32">
        <v>648</v>
      </c>
      <c r="L128" s="11">
        <f>RANK(K128,$K$9:$K$138,0)</f>
        <v>117</v>
      </c>
      <c r="M128" s="32">
        <v>738</v>
      </c>
      <c r="N128" s="11">
        <f>RANK(M128,$M$9:$M$138,0)</f>
        <v>114</v>
      </c>
    </row>
    <row r="129" spans="1:14" ht="13.5" customHeight="1">
      <c r="A129" s="27">
        <f>RANK(G129,$G$9:$G$138,0)</f>
        <v>121</v>
      </c>
      <c r="B129" s="28" t="s">
        <v>816</v>
      </c>
      <c r="C129" s="29" t="s">
        <v>633</v>
      </c>
      <c r="D129" s="29" t="s">
        <v>16</v>
      </c>
      <c r="E129" s="29" t="s">
        <v>817</v>
      </c>
      <c r="F129" s="29" t="s">
        <v>43</v>
      </c>
      <c r="G129" s="30">
        <v>1943</v>
      </c>
      <c r="H129" s="31">
        <f>G129-$G$8</f>
        <v>-1031</v>
      </c>
      <c r="I129" s="32">
        <v>668</v>
      </c>
      <c r="J129" s="11">
        <f>RANK(I129,$I$9:$I$1338,0)</f>
        <v>110</v>
      </c>
      <c r="K129" s="32">
        <v>521</v>
      </c>
      <c r="L129" s="11">
        <f>RANK(K129,$K$9:$K$138,0)</f>
        <v>128</v>
      </c>
      <c r="M129" s="32">
        <v>754</v>
      </c>
      <c r="N129" s="11">
        <f>RANK(M129,$M$9:$M$138,0)</f>
        <v>108</v>
      </c>
    </row>
    <row r="130" spans="1:14" ht="13.5" customHeight="1">
      <c r="A130" s="27">
        <f>RANK(G130,$G$9:$G$138,0)</f>
        <v>122</v>
      </c>
      <c r="B130" s="28" t="s">
        <v>821</v>
      </c>
      <c r="C130" s="29" t="s">
        <v>61</v>
      </c>
      <c r="D130" s="29" t="s">
        <v>13</v>
      </c>
      <c r="E130" s="29" t="s">
        <v>82</v>
      </c>
      <c r="F130" s="29" t="s">
        <v>43</v>
      </c>
      <c r="G130" s="30">
        <v>1936</v>
      </c>
      <c r="H130" s="31">
        <f>G130-$G$8</f>
        <v>-1038</v>
      </c>
      <c r="I130" s="32">
        <v>666</v>
      </c>
      <c r="J130" s="11">
        <f>RANK(I130,$I$9:$I$1338,0)</f>
        <v>111</v>
      </c>
      <c r="K130" s="32">
        <v>606</v>
      </c>
      <c r="L130" s="11">
        <f>RANK(K130,$K$9:$K$138,0)</f>
        <v>125</v>
      </c>
      <c r="M130" s="32">
        <v>664</v>
      </c>
      <c r="N130" s="11">
        <f>RANK(M130,$M$9:$M$138,0)</f>
        <v>125</v>
      </c>
    </row>
    <row r="131" spans="1:14" ht="13.5" customHeight="1">
      <c r="A131" s="27">
        <f>RANK(G131,$G$9:$G$138,0)</f>
        <v>123</v>
      </c>
      <c r="B131" s="28" t="s">
        <v>823</v>
      </c>
      <c r="C131" s="29" t="s">
        <v>113</v>
      </c>
      <c r="D131" s="29" t="s">
        <v>13</v>
      </c>
      <c r="E131" s="29" t="s">
        <v>159</v>
      </c>
      <c r="F131" s="29" t="s">
        <v>43</v>
      </c>
      <c r="G131" s="30">
        <v>1929</v>
      </c>
      <c r="H131" s="31">
        <f>G131-$G$8</f>
        <v>-1045</v>
      </c>
      <c r="I131" s="32">
        <v>661</v>
      </c>
      <c r="J131" s="11">
        <f>RANK(I131,$I$9:$I$1338,0)</f>
        <v>114</v>
      </c>
      <c r="K131" s="32">
        <v>601</v>
      </c>
      <c r="L131" s="11">
        <f>RANK(K131,$K$9:$K$138,0)</f>
        <v>126</v>
      </c>
      <c r="M131" s="32">
        <v>667</v>
      </c>
      <c r="N131" s="11">
        <f>RANK(M131,$M$9:$M$138,0)</f>
        <v>124</v>
      </c>
    </row>
    <row r="132" spans="1:14" ht="13.5" customHeight="1">
      <c r="A132" s="27">
        <f>RANK(G132,$G$9:$G$138,0)</f>
        <v>124</v>
      </c>
      <c r="B132" s="28" t="s">
        <v>835</v>
      </c>
      <c r="C132" s="29" t="s">
        <v>113</v>
      </c>
      <c r="D132" s="29" t="s">
        <v>15</v>
      </c>
      <c r="E132" s="29" t="s">
        <v>82</v>
      </c>
      <c r="F132" s="29" t="s">
        <v>43</v>
      </c>
      <c r="G132" s="30">
        <v>1882</v>
      </c>
      <c r="H132" s="31">
        <f>G132-$G$8</f>
        <v>-1092</v>
      </c>
      <c r="I132" s="32">
        <v>575</v>
      </c>
      <c r="J132" s="11">
        <f>RANK(I132,$I$9:$I$1338,0)</f>
        <v>122</v>
      </c>
      <c r="K132" s="32">
        <v>666</v>
      </c>
      <c r="L132" s="11">
        <f>RANK(K132,$K$9:$K$138,0)</f>
        <v>111</v>
      </c>
      <c r="M132" s="32">
        <v>641</v>
      </c>
      <c r="N132" s="11">
        <f>RANK(M132,$M$9:$M$138,0)</f>
        <v>127</v>
      </c>
    </row>
    <row r="133" spans="1:14" ht="13.5" customHeight="1">
      <c r="A133" s="27">
        <f>RANK(G133,$G$9:$G$138,0)</f>
        <v>125</v>
      </c>
      <c r="B133" s="28" t="s">
        <v>838</v>
      </c>
      <c r="C133" s="29" t="s">
        <v>61</v>
      </c>
      <c r="D133" s="29" t="s">
        <v>14</v>
      </c>
      <c r="E133" s="29" t="s">
        <v>51</v>
      </c>
      <c r="F133" s="29" t="s">
        <v>43</v>
      </c>
      <c r="G133" s="30">
        <v>1848</v>
      </c>
      <c r="H133" s="31">
        <f>G133-$G$8</f>
        <v>-1126</v>
      </c>
      <c r="I133" s="32">
        <v>546</v>
      </c>
      <c r="J133" s="11">
        <f>RANK(I133,$I$9:$I$1338,0)</f>
        <v>125</v>
      </c>
      <c r="K133" s="32">
        <v>642</v>
      </c>
      <c r="L133" s="11">
        <f>RANK(K133,$K$9:$K$138,0)</f>
        <v>119</v>
      </c>
      <c r="M133" s="32">
        <v>660</v>
      </c>
      <c r="N133" s="11">
        <f>RANK(M133,$M$9:$M$138,0)</f>
        <v>126</v>
      </c>
    </row>
    <row r="134" spans="1:14" ht="13.5" customHeight="1">
      <c r="A134" s="27">
        <f>RANK(G134,$G$9:$G$138,0)</f>
        <v>126</v>
      </c>
      <c r="B134" s="28" t="s">
        <v>847</v>
      </c>
      <c r="C134" s="29" t="s">
        <v>113</v>
      </c>
      <c r="D134" s="29" t="s">
        <v>15</v>
      </c>
      <c r="E134" s="29" t="s">
        <v>75</v>
      </c>
      <c r="F134" s="29" t="s">
        <v>43</v>
      </c>
      <c r="G134" s="30">
        <v>1779</v>
      </c>
      <c r="H134" s="31">
        <f>G134-$G$8</f>
        <v>-1195</v>
      </c>
      <c r="I134" s="32">
        <v>477</v>
      </c>
      <c r="J134" s="11">
        <f>RANK(I134,$I$9:$I$1338,0)</f>
        <v>129</v>
      </c>
      <c r="K134" s="32">
        <v>626</v>
      </c>
      <c r="L134" s="11">
        <f>RANK(K134,$K$9:$K$138,0)</f>
        <v>122</v>
      </c>
      <c r="M134" s="32">
        <v>676</v>
      </c>
      <c r="N134" s="11">
        <f>RANK(M134,$M$9:$M$138,0)</f>
        <v>123</v>
      </c>
    </row>
    <row r="135" spans="1:14" ht="13.5" customHeight="1">
      <c r="A135" s="27">
        <f>RANK(G135,$G$9:$G$138,0)</f>
        <v>127</v>
      </c>
      <c r="B135" s="28" t="s">
        <v>849</v>
      </c>
      <c r="C135" s="29" t="s">
        <v>23</v>
      </c>
      <c r="D135" s="29" t="s">
        <v>16</v>
      </c>
      <c r="E135" s="29" t="s">
        <v>422</v>
      </c>
      <c r="F135" s="29" t="s">
        <v>43</v>
      </c>
      <c r="G135" s="30">
        <v>1774</v>
      </c>
      <c r="H135" s="31">
        <f>G135-$G$8</f>
        <v>-1200</v>
      </c>
      <c r="I135" s="32">
        <v>480</v>
      </c>
      <c r="J135" s="11">
        <f>RANK(I135,$I$9:$I$1338,0)</f>
        <v>128</v>
      </c>
      <c r="K135" s="32">
        <v>513</v>
      </c>
      <c r="L135" s="11">
        <f>RANK(K135,$K$9:$K$138,0)</f>
        <v>129</v>
      </c>
      <c r="M135" s="32">
        <v>781</v>
      </c>
      <c r="N135" s="11">
        <f>RANK(M135,$M$9:$M$138,0)</f>
        <v>99</v>
      </c>
    </row>
    <row r="136" spans="1:14" ht="13.5" customHeight="1">
      <c r="A136" s="27">
        <f>RANK(G136,$G$9:$G$138,0)</f>
        <v>128</v>
      </c>
      <c r="B136" s="28" t="s">
        <v>850</v>
      </c>
      <c r="C136" s="29" t="s">
        <v>113</v>
      </c>
      <c r="D136" s="29" t="s">
        <v>14</v>
      </c>
      <c r="E136" s="29" t="s">
        <v>82</v>
      </c>
      <c r="F136" s="29" t="s">
        <v>43</v>
      </c>
      <c r="G136" s="30">
        <v>1754</v>
      </c>
      <c r="H136" s="31">
        <f>G136-$G$8</f>
        <v>-1220</v>
      </c>
      <c r="I136" s="32">
        <v>541</v>
      </c>
      <c r="J136" s="11">
        <f>RANK(I136,$I$9:$I$1338,0)</f>
        <v>126</v>
      </c>
      <c r="K136" s="32">
        <v>611</v>
      </c>
      <c r="L136" s="11">
        <f>RANK(K136,$K$9:$K$138,0)</f>
        <v>124</v>
      </c>
      <c r="M136" s="32">
        <v>602</v>
      </c>
      <c r="N136" s="11">
        <f>RANK(M136,$M$9:$M$138,0)</f>
        <v>129</v>
      </c>
    </row>
    <row r="137" spans="1:14" ht="13.5" customHeight="1">
      <c r="A137" s="27">
        <f>RANK(G137,$G$9:$G$138,0)</f>
        <v>129</v>
      </c>
      <c r="B137" s="28" t="s">
        <v>859</v>
      </c>
      <c r="C137" s="29" t="s">
        <v>23</v>
      </c>
      <c r="D137" s="29" t="s">
        <v>16</v>
      </c>
      <c r="E137" s="29" t="s">
        <v>134</v>
      </c>
      <c r="F137" s="29" t="s">
        <v>43</v>
      </c>
      <c r="G137" s="30">
        <v>1649</v>
      </c>
      <c r="H137" s="31">
        <f>G137-$G$8</f>
        <v>-1325</v>
      </c>
      <c r="I137" s="32">
        <v>456</v>
      </c>
      <c r="J137" s="11">
        <f>RANK(I137,$I$9:$I$1338,0)</f>
        <v>130</v>
      </c>
      <c r="K137" s="32">
        <v>571</v>
      </c>
      <c r="L137" s="11">
        <f>RANK(K137,$K$9:$K$138,0)</f>
        <v>127</v>
      </c>
      <c r="M137" s="32">
        <v>622</v>
      </c>
      <c r="N137" s="11">
        <f>RANK(M137,$M$9:$M$138,0)</f>
        <v>128</v>
      </c>
    </row>
    <row r="138" spans="1:14" ht="13.5" customHeight="1">
      <c r="A138" s="27">
        <f>RANK(G138,$G$9:$G$138,0)</f>
        <v>130</v>
      </c>
      <c r="B138" s="28" t="s">
        <v>860</v>
      </c>
      <c r="C138" s="29" t="s">
        <v>61</v>
      </c>
      <c r="D138" s="29" t="s">
        <v>18</v>
      </c>
      <c r="E138" s="29" t="s">
        <v>82</v>
      </c>
      <c r="F138" s="29" t="s">
        <v>43</v>
      </c>
      <c r="G138" s="30">
        <v>1588</v>
      </c>
      <c r="H138" s="31">
        <f>G138-$G$8</f>
        <v>-1386</v>
      </c>
      <c r="I138" s="32">
        <v>548</v>
      </c>
      <c r="J138" s="11">
        <f>RANK(I138,$I$9:$I$1338,0)</f>
        <v>124</v>
      </c>
      <c r="K138" s="32">
        <v>498</v>
      </c>
      <c r="L138" s="11">
        <f>RANK(K138,$K$9:$K$138,0)</f>
        <v>130</v>
      </c>
      <c r="M138" s="32">
        <v>542</v>
      </c>
      <c r="N138" s="11">
        <f>RANK(M138,$M$9:$M$138,0)</f>
        <v>130</v>
      </c>
    </row>
  </sheetData>
  <sheetProtection selectLockedCells="1" selectUnlockedCells="1"/>
  <mergeCells count="2">
    <mergeCell ref="A1:N1"/>
    <mergeCell ref="A2:N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43"/>
  <sheetViews>
    <sheetView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12.57421875" defaultRowHeight="15"/>
  <cols>
    <col min="1" max="1" width="5.140625" style="36" customWidth="1"/>
    <col min="2" max="2" width="26.28125" style="37" customWidth="1"/>
    <col min="3" max="3" width="4.140625" style="36" customWidth="1"/>
    <col min="4" max="4" width="5.57421875" style="36" customWidth="1"/>
    <col min="5" max="5" width="5.28125" style="36" customWidth="1"/>
    <col min="6" max="6" width="3.140625" style="36" customWidth="1"/>
    <col min="7" max="7" width="6.57421875" style="36" customWidth="1"/>
    <col min="8" max="9" width="4.8515625" style="36" customWidth="1"/>
    <col min="10" max="10" width="3.421875" style="36" customWidth="1"/>
    <col min="11" max="11" width="3.8515625" style="36" customWidth="1"/>
    <col min="12" max="12" width="3.421875" style="36" customWidth="1"/>
    <col min="13" max="13" width="3.8515625" style="36" customWidth="1"/>
    <col min="14" max="14" width="3.421875" style="36" customWidth="1"/>
    <col min="15" max="248" width="11.57421875" style="36" customWidth="1"/>
    <col min="249" max="16384" width="10.57421875" style="36" customWidth="1"/>
  </cols>
  <sheetData>
    <row r="1" spans="1:14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10">
        <v>41553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43"/>
      <c r="B3" s="44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2.75">
      <c r="A4" s="49" t="s">
        <v>865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2.75">
      <c r="A5" s="42" t="s">
        <v>866</v>
      </c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ht="13.5" customHeight="1"/>
    <row r="7" spans="1:14" ht="13.5" customHeight="1">
      <c r="A7" s="16" t="s">
        <v>20</v>
      </c>
      <c r="B7" s="17" t="s">
        <v>21</v>
      </c>
      <c r="C7" s="16" t="s">
        <v>22</v>
      </c>
      <c r="D7" s="16" t="s">
        <v>864</v>
      </c>
      <c r="E7" s="16" t="s">
        <v>24</v>
      </c>
      <c r="F7" s="16" t="s">
        <v>25</v>
      </c>
      <c r="G7" s="16" t="s">
        <v>26</v>
      </c>
      <c r="H7" s="18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6" t="s">
        <v>33</v>
      </c>
    </row>
    <row r="8" spans="1:14" ht="13.5" customHeight="1">
      <c r="A8" s="45"/>
      <c r="B8" s="46" t="s">
        <v>40</v>
      </c>
      <c r="C8" s="45"/>
      <c r="D8" s="45"/>
      <c r="E8" s="45"/>
      <c r="F8" s="45"/>
      <c r="G8" s="45">
        <f>SUM(I8+K8+M8)</f>
        <v>2974</v>
      </c>
      <c r="H8" s="47"/>
      <c r="I8" s="48">
        <v>1032</v>
      </c>
      <c r="J8" s="48"/>
      <c r="K8" s="48">
        <v>968</v>
      </c>
      <c r="L8" s="48"/>
      <c r="M8" s="48">
        <v>974</v>
      </c>
      <c r="N8" s="45"/>
    </row>
    <row r="9" spans="1:14" ht="13.5" customHeight="1">
      <c r="A9" s="27">
        <f>RANK(G9,$G$9:$G$143,0)</f>
        <v>1</v>
      </c>
      <c r="B9" s="28" t="s">
        <v>71</v>
      </c>
      <c r="C9" s="29" t="s">
        <v>61</v>
      </c>
      <c r="D9" s="29" t="s">
        <v>5</v>
      </c>
      <c r="E9" s="29" t="s">
        <v>72</v>
      </c>
      <c r="F9" s="29" t="s">
        <v>43</v>
      </c>
      <c r="G9" s="30">
        <v>2822</v>
      </c>
      <c r="H9" s="31">
        <f>G9-$G$8</f>
        <v>-152</v>
      </c>
      <c r="I9" s="32">
        <v>971</v>
      </c>
      <c r="J9" s="11">
        <f>RANK(I9,$I$9:$I$143,0)</f>
        <v>10</v>
      </c>
      <c r="K9" s="32">
        <v>899</v>
      </c>
      <c r="L9" s="11">
        <f>RANK(K9,$K$9:$K$143,0)</f>
        <v>1</v>
      </c>
      <c r="M9" s="32">
        <v>952</v>
      </c>
      <c r="N9" s="11">
        <f>RANK(M9,$M$9:$M$143,0)</f>
        <v>1</v>
      </c>
    </row>
    <row r="10" spans="1:14" ht="13.5" customHeight="1">
      <c r="A10" s="27">
        <f>RANK(G10,$G$9:$G$143,0)</f>
        <v>2</v>
      </c>
      <c r="B10" s="28" t="s">
        <v>100</v>
      </c>
      <c r="C10" s="29" t="s">
        <v>23</v>
      </c>
      <c r="D10" s="29" t="s">
        <v>3</v>
      </c>
      <c r="E10" s="29" t="s">
        <v>101</v>
      </c>
      <c r="F10" s="29" t="s">
        <v>43</v>
      </c>
      <c r="G10" s="30">
        <v>2786</v>
      </c>
      <c r="H10" s="31">
        <f>G10-$G$8</f>
        <v>-188</v>
      </c>
      <c r="I10" s="32">
        <v>973</v>
      </c>
      <c r="J10" s="11">
        <f>RANK(I10,$I$9:$I$143,0)</f>
        <v>9</v>
      </c>
      <c r="K10" s="32">
        <v>891</v>
      </c>
      <c r="L10" s="11">
        <f>RANK(K10,$K$9:$K$143,0)</f>
        <v>2</v>
      </c>
      <c r="M10" s="32">
        <v>922</v>
      </c>
      <c r="N10" s="11">
        <f>RANK(M10,$M$9:$M$143,0)</f>
        <v>8</v>
      </c>
    </row>
    <row r="11" spans="1:14" ht="13.5" customHeight="1">
      <c r="A11" s="27">
        <f>RANK(G11,$G$9:$G$143,0)</f>
        <v>3</v>
      </c>
      <c r="B11" s="28" t="s">
        <v>103</v>
      </c>
      <c r="C11" s="29" t="s">
        <v>23</v>
      </c>
      <c r="D11" s="29" t="s">
        <v>2</v>
      </c>
      <c r="E11" s="29" t="s">
        <v>104</v>
      </c>
      <c r="F11" s="29" t="s">
        <v>43</v>
      </c>
      <c r="G11" s="30">
        <v>2781</v>
      </c>
      <c r="H11" s="31">
        <f>G11-$G$8</f>
        <v>-193</v>
      </c>
      <c r="I11" s="32">
        <v>997</v>
      </c>
      <c r="J11" s="11">
        <f>RANK(I11,$I$9:$I$143,0)</f>
        <v>3</v>
      </c>
      <c r="K11" s="32">
        <v>874</v>
      </c>
      <c r="L11" s="11">
        <f>RANK(K11,$K$9:$K$143,0)</f>
        <v>7</v>
      </c>
      <c r="M11" s="32">
        <v>910</v>
      </c>
      <c r="N11" s="11">
        <f>RANK(M11,$M$9:$M$143,0)</f>
        <v>11</v>
      </c>
    </row>
    <row r="12" spans="1:14" ht="13.5" customHeight="1">
      <c r="A12" s="27">
        <f>RANK(G12,$G$9:$G$143,0)</f>
        <v>4</v>
      </c>
      <c r="B12" s="28" t="s">
        <v>112</v>
      </c>
      <c r="C12" s="29" t="s">
        <v>113</v>
      </c>
      <c r="D12" s="29" t="s">
        <v>4</v>
      </c>
      <c r="E12" s="29" t="s">
        <v>104</v>
      </c>
      <c r="F12" s="29" t="s">
        <v>43</v>
      </c>
      <c r="G12" s="30">
        <v>2767</v>
      </c>
      <c r="H12" s="31">
        <f>G12-$G$8</f>
        <v>-207</v>
      </c>
      <c r="I12" s="32">
        <v>998</v>
      </c>
      <c r="J12" s="11">
        <f>RANK(I12,$I$9:$I$143,0)</f>
        <v>2</v>
      </c>
      <c r="K12" s="32">
        <v>873</v>
      </c>
      <c r="L12" s="11">
        <f>RANK(K12,$K$9:$K$143,0)</f>
        <v>9</v>
      </c>
      <c r="M12" s="32">
        <v>896</v>
      </c>
      <c r="N12" s="11">
        <f>RANK(M12,$M$9:$M$143,0)</f>
        <v>16</v>
      </c>
    </row>
    <row r="13" spans="1:14" ht="13.5" customHeight="1">
      <c r="A13" s="27">
        <f>RANK(G13,$G$9:$G$143,0)</f>
        <v>5</v>
      </c>
      <c r="B13" s="28" t="s">
        <v>117</v>
      </c>
      <c r="C13" s="29" t="s">
        <v>23</v>
      </c>
      <c r="D13" s="29" t="s">
        <v>4</v>
      </c>
      <c r="E13" s="29" t="s">
        <v>72</v>
      </c>
      <c r="F13" s="29" t="s">
        <v>43</v>
      </c>
      <c r="G13" s="30">
        <v>2756</v>
      </c>
      <c r="H13" s="31">
        <f>G13-$G$8</f>
        <v>-218</v>
      </c>
      <c r="I13" s="32">
        <v>982</v>
      </c>
      <c r="J13" s="11">
        <f>RANK(I13,$I$9:$I$143,0)</f>
        <v>8</v>
      </c>
      <c r="K13" s="32">
        <v>883</v>
      </c>
      <c r="L13" s="11">
        <f>RANK(K13,$K$9:$K$143,0)</f>
        <v>5</v>
      </c>
      <c r="M13" s="32">
        <v>891</v>
      </c>
      <c r="N13" s="11">
        <f>RANK(M13,$M$9:$M$143,0)</f>
        <v>18</v>
      </c>
    </row>
    <row r="14" spans="1:14" ht="13.5" customHeight="1">
      <c r="A14" s="27">
        <f>RANK(G14,$G$9:$G$143,0)</f>
        <v>6</v>
      </c>
      <c r="B14" s="28" t="s">
        <v>135</v>
      </c>
      <c r="C14" s="29" t="s">
        <v>23</v>
      </c>
      <c r="D14" s="29" t="s">
        <v>7</v>
      </c>
      <c r="E14" s="29" t="s">
        <v>136</v>
      </c>
      <c r="F14" s="29" t="s">
        <v>43</v>
      </c>
      <c r="G14" s="30">
        <v>2727</v>
      </c>
      <c r="H14" s="31">
        <f>G14-$G$8</f>
        <v>-247</v>
      </c>
      <c r="I14" s="32">
        <v>957</v>
      </c>
      <c r="J14" s="11">
        <f>RANK(I14,$I$9:$I$143,0)</f>
        <v>15</v>
      </c>
      <c r="K14" s="32">
        <v>823</v>
      </c>
      <c r="L14" s="11">
        <f>RANK(K14,$K$9:$K$143,0)</f>
        <v>20</v>
      </c>
      <c r="M14" s="32">
        <v>947</v>
      </c>
      <c r="N14" s="11">
        <f>RANK(M14,$M$9:$M$143,0)</f>
        <v>3</v>
      </c>
    </row>
    <row r="15" spans="1:14" ht="13.5" customHeight="1">
      <c r="A15" s="27">
        <f>RANK(G15,$G$9:$G$143,0)</f>
        <v>7</v>
      </c>
      <c r="B15" s="28" t="s">
        <v>143</v>
      </c>
      <c r="C15" s="29" t="s">
        <v>61</v>
      </c>
      <c r="D15" s="29" t="s">
        <v>4</v>
      </c>
      <c r="E15" s="29" t="s">
        <v>142</v>
      </c>
      <c r="F15" s="29" t="s">
        <v>43</v>
      </c>
      <c r="G15" s="30">
        <v>2722</v>
      </c>
      <c r="H15" s="31">
        <f>G15-$G$8</f>
        <v>-252</v>
      </c>
      <c r="I15" s="32">
        <v>1002</v>
      </c>
      <c r="J15" s="11">
        <f>RANK(I15,$I$9:$I$143,0)</f>
        <v>1</v>
      </c>
      <c r="K15" s="32">
        <v>836</v>
      </c>
      <c r="L15" s="11">
        <f>RANK(K15,$K$9:$K$143,0)</f>
        <v>18</v>
      </c>
      <c r="M15" s="32">
        <v>884</v>
      </c>
      <c r="N15" s="11">
        <f>RANK(M15,$M$9:$M$143,0)</f>
        <v>21</v>
      </c>
    </row>
    <row r="16" spans="1:14" ht="13.5" customHeight="1">
      <c r="A16" s="27">
        <f>RANK(G16,$G$9:$G$143,0)</f>
        <v>8</v>
      </c>
      <c r="B16" s="28" t="s">
        <v>145</v>
      </c>
      <c r="C16" s="29" t="s">
        <v>61</v>
      </c>
      <c r="D16" s="29" t="s">
        <v>5</v>
      </c>
      <c r="E16" s="29" t="s">
        <v>146</v>
      </c>
      <c r="F16" s="29" t="s">
        <v>43</v>
      </c>
      <c r="G16" s="30">
        <v>2714</v>
      </c>
      <c r="H16" s="31">
        <f>G16-$G$8</f>
        <v>-260</v>
      </c>
      <c r="I16" s="32">
        <v>995</v>
      </c>
      <c r="J16" s="11">
        <f>RANK(I16,$I$9:$I$143,0)</f>
        <v>5</v>
      </c>
      <c r="K16" s="32">
        <v>782</v>
      </c>
      <c r="L16" s="11">
        <f>RANK(K16,$K$9:$K$143,0)</f>
        <v>40</v>
      </c>
      <c r="M16" s="32">
        <v>937</v>
      </c>
      <c r="N16" s="11">
        <f>RANK(M16,$M$9:$M$143,0)</f>
        <v>5</v>
      </c>
    </row>
    <row r="17" spans="1:14" ht="13.5" customHeight="1">
      <c r="A17" s="27">
        <f>RANK(G17,$G$9:$G$143,0)</f>
        <v>9</v>
      </c>
      <c r="B17" s="28" t="s">
        <v>150</v>
      </c>
      <c r="C17" s="29" t="s">
        <v>23</v>
      </c>
      <c r="D17" s="29" t="s">
        <v>5</v>
      </c>
      <c r="E17" s="29" t="s">
        <v>104</v>
      </c>
      <c r="F17" s="29" t="s">
        <v>43</v>
      </c>
      <c r="G17" s="30">
        <v>2710</v>
      </c>
      <c r="H17" s="31">
        <f>G17-$G$8</f>
        <v>-264</v>
      </c>
      <c r="I17" s="32">
        <v>995</v>
      </c>
      <c r="J17" s="11">
        <f>RANK(I17,$I$9:$I$143,0)</f>
        <v>5</v>
      </c>
      <c r="K17" s="32">
        <v>823</v>
      </c>
      <c r="L17" s="11">
        <f>RANK(K17,$K$9:$K$143,0)</f>
        <v>20</v>
      </c>
      <c r="M17" s="32">
        <v>892</v>
      </c>
      <c r="N17" s="11">
        <f>RANK(M17,$M$9:$M$143,0)</f>
        <v>17</v>
      </c>
    </row>
    <row r="18" spans="1:14" ht="13.5" customHeight="1">
      <c r="A18" s="27">
        <f>RANK(G18,$G$9:$G$143,0)</f>
        <v>10</v>
      </c>
      <c r="B18" s="28" t="s">
        <v>153</v>
      </c>
      <c r="C18" s="29" t="s">
        <v>23</v>
      </c>
      <c r="D18" s="29" t="s">
        <v>3</v>
      </c>
      <c r="E18" s="29" t="s">
        <v>146</v>
      </c>
      <c r="F18" s="29" t="s">
        <v>43</v>
      </c>
      <c r="G18" s="30">
        <v>2706</v>
      </c>
      <c r="H18" s="31">
        <f>G18-$G$8</f>
        <v>-268</v>
      </c>
      <c r="I18" s="32">
        <v>964</v>
      </c>
      <c r="J18" s="11">
        <f>RANK(I18,$I$9:$I$143,0)</f>
        <v>12</v>
      </c>
      <c r="K18" s="32">
        <v>891</v>
      </c>
      <c r="L18" s="11">
        <f>RANK(K18,$K$9:$K$143,0)</f>
        <v>2</v>
      </c>
      <c r="M18" s="32">
        <v>851</v>
      </c>
      <c r="N18" s="11">
        <f>RANK(M18,$M$9:$M$143,0)</f>
        <v>48</v>
      </c>
    </row>
    <row r="19" spans="1:14" ht="13.5" customHeight="1">
      <c r="A19" s="27">
        <f>RANK(G19,$G$9:$G$143,0)</f>
        <v>11</v>
      </c>
      <c r="B19" s="28" t="s">
        <v>160</v>
      </c>
      <c r="C19" s="29" t="s">
        <v>23</v>
      </c>
      <c r="D19" s="29" t="s">
        <v>5</v>
      </c>
      <c r="E19" s="29" t="s">
        <v>146</v>
      </c>
      <c r="F19" s="29" t="s">
        <v>43</v>
      </c>
      <c r="G19" s="30">
        <v>2699</v>
      </c>
      <c r="H19" s="31">
        <f>G19-$G$8</f>
        <v>-275</v>
      </c>
      <c r="I19" s="32">
        <v>988</v>
      </c>
      <c r="J19" s="11">
        <f>RANK(I19,$I$9:$I$143,0)</f>
        <v>7</v>
      </c>
      <c r="K19" s="32">
        <v>812</v>
      </c>
      <c r="L19" s="11">
        <f>RANK(K19,$K$9:$K$143,0)</f>
        <v>27</v>
      </c>
      <c r="M19" s="32">
        <v>899</v>
      </c>
      <c r="N19" s="11">
        <f>RANK(M19,$M$9:$M$143,0)</f>
        <v>14</v>
      </c>
    </row>
    <row r="20" spans="1:14" ht="13.5" customHeight="1">
      <c r="A20" s="27">
        <f>RANK(G20,$G$9:$G$143,0)</f>
        <v>12</v>
      </c>
      <c r="B20" s="28" t="s">
        <v>161</v>
      </c>
      <c r="C20" s="29" t="s">
        <v>23</v>
      </c>
      <c r="D20" s="29" t="s">
        <v>4</v>
      </c>
      <c r="E20" s="29" t="s">
        <v>101</v>
      </c>
      <c r="F20" s="29" t="s">
        <v>43</v>
      </c>
      <c r="G20" s="30">
        <v>2698</v>
      </c>
      <c r="H20" s="31">
        <f>G20-$G$8</f>
        <v>-276</v>
      </c>
      <c r="I20" s="32">
        <v>880</v>
      </c>
      <c r="J20" s="11">
        <f>RANK(I20,$I$9:$I$143,0)</f>
        <v>36</v>
      </c>
      <c r="K20" s="32">
        <v>867</v>
      </c>
      <c r="L20" s="11">
        <f>RANK(K20,$K$9:$K$143,0)</f>
        <v>10</v>
      </c>
      <c r="M20" s="32">
        <v>951</v>
      </c>
      <c r="N20" s="11">
        <f>RANK(M20,$M$9:$M$143,0)</f>
        <v>2</v>
      </c>
    </row>
    <row r="21" spans="1:14" ht="13.5" customHeight="1">
      <c r="A21" s="27">
        <f>RANK(G21,$G$9:$G$143,0)</f>
        <v>13</v>
      </c>
      <c r="B21" s="28" t="s">
        <v>170</v>
      </c>
      <c r="C21" s="29" t="s">
        <v>23</v>
      </c>
      <c r="D21" s="29" t="s">
        <v>5</v>
      </c>
      <c r="E21" s="29" t="s">
        <v>171</v>
      </c>
      <c r="F21" s="29" t="s">
        <v>43</v>
      </c>
      <c r="G21" s="30">
        <v>2687</v>
      </c>
      <c r="H21" s="31">
        <f>G21-$G$8</f>
        <v>-287</v>
      </c>
      <c r="I21" s="32">
        <v>962</v>
      </c>
      <c r="J21" s="11">
        <f>RANK(I21,$I$9:$I$143,0)</f>
        <v>13</v>
      </c>
      <c r="K21" s="32">
        <v>850</v>
      </c>
      <c r="L21" s="11">
        <f>RANK(K21,$K$9:$K$143,0)</f>
        <v>15</v>
      </c>
      <c r="M21" s="32">
        <v>875</v>
      </c>
      <c r="N21" s="11">
        <f>RANK(M21,$M$9:$M$143,0)</f>
        <v>26</v>
      </c>
    </row>
    <row r="22" spans="1:14" ht="13.5" customHeight="1">
      <c r="A22" s="27">
        <f>RANK(G22,$G$9:$G$143,0)</f>
        <v>14</v>
      </c>
      <c r="B22" s="28" t="s">
        <v>199</v>
      </c>
      <c r="C22" s="29" t="s">
        <v>23</v>
      </c>
      <c r="D22" s="29" t="s">
        <v>5</v>
      </c>
      <c r="E22" s="29" t="s">
        <v>136</v>
      </c>
      <c r="F22" s="29" t="s">
        <v>43</v>
      </c>
      <c r="G22" s="30">
        <v>2657</v>
      </c>
      <c r="H22" s="31">
        <f>G22-$G$8</f>
        <v>-317</v>
      </c>
      <c r="I22" s="32">
        <v>916</v>
      </c>
      <c r="J22" s="11">
        <f>RANK(I22,$I$9:$I$143,0)</f>
        <v>23</v>
      </c>
      <c r="K22" s="32">
        <v>863</v>
      </c>
      <c r="L22" s="11">
        <f>RANK(K22,$K$9:$K$143,0)</f>
        <v>12</v>
      </c>
      <c r="M22" s="32">
        <v>878</v>
      </c>
      <c r="N22" s="11">
        <f>RANK(M22,$M$9:$M$143,0)</f>
        <v>24</v>
      </c>
    </row>
    <row r="23" spans="1:14" ht="13.5" customHeight="1">
      <c r="A23" s="27">
        <f>RANK(G23,$G$9:$G$143,0)</f>
        <v>14</v>
      </c>
      <c r="B23" s="28" t="s">
        <v>200</v>
      </c>
      <c r="C23" s="29" t="s">
        <v>113</v>
      </c>
      <c r="D23" s="29" t="s">
        <v>8</v>
      </c>
      <c r="E23" s="29" t="s">
        <v>72</v>
      </c>
      <c r="F23" s="29" t="s">
        <v>43</v>
      </c>
      <c r="G23" s="30">
        <v>2657</v>
      </c>
      <c r="H23" s="31">
        <f>G23-$G$8</f>
        <v>-317</v>
      </c>
      <c r="I23" s="32">
        <v>945</v>
      </c>
      <c r="J23" s="11">
        <f>RANK(I23,$I$9:$I$143,0)</f>
        <v>17</v>
      </c>
      <c r="K23" s="32">
        <v>840</v>
      </c>
      <c r="L23" s="11">
        <f>RANK(K23,$K$9:$K$143,0)</f>
        <v>17</v>
      </c>
      <c r="M23" s="32">
        <v>872</v>
      </c>
      <c r="N23" s="11">
        <f>RANK(M23,$M$9:$M$143,0)</f>
        <v>29</v>
      </c>
    </row>
    <row r="24" spans="1:14" ht="13.5" customHeight="1">
      <c r="A24" s="27">
        <f>RANK(G24,$G$9:$G$143,0)</f>
        <v>16</v>
      </c>
      <c r="B24" s="28" t="s">
        <v>203</v>
      </c>
      <c r="C24" s="29" t="s">
        <v>61</v>
      </c>
      <c r="D24" s="29" t="s">
        <v>7</v>
      </c>
      <c r="E24" s="29" t="s">
        <v>101</v>
      </c>
      <c r="F24" s="29" t="s">
        <v>43</v>
      </c>
      <c r="G24" s="30">
        <v>2653</v>
      </c>
      <c r="H24" s="31">
        <f>G24-$G$8</f>
        <v>-321</v>
      </c>
      <c r="I24" s="32">
        <v>927</v>
      </c>
      <c r="J24" s="11">
        <f>RANK(I24,$I$9:$I$143,0)</f>
        <v>19</v>
      </c>
      <c r="K24" s="32">
        <v>820</v>
      </c>
      <c r="L24" s="11">
        <f>RANK(K24,$K$9:$K$143,0)</f>
        <v>22</v>
      </c>
      <c r="M24" s="32">
        <v>906</v>
      </c>
      <c r="N24" s="11">
        <f>RANK(M24,$M$9:$M$143,0)</f>
        <v>12</v>
      </c>
    </row>
    <row r="25" spans="1:14" ht="13.5" customHeight="1">
      <c r="A25" s="27">
        <f>RANK(G25,$G$9:$G$143,0)</f>
        <v>17</v>
      </c>
      <c r="B25" s="28" t="s">
        <v>208</v>
      </c>
      <c r="C25" s="29" t="s">
        <v>61</v>
      </c>
      <c r="D25" s="29" t="s">
        <v>5</v>
      </c>
      <c r="E25" s="29" t="s">
        <v>142</v>
      </c>
      <c r="F25" s="29" t="s">
        <v>43</v>
      </c>
      <c r="G25" s="30">
        <v>2646</v>
      </c>
      <c r="H25" s="31">
        <f>G25-$G$8</f>
        <v>-328</v>
      </c>
      <c r="I25" s="32">
        <v>907</v>
      </c>
      <c r="J25" s="11">
        <f>RANK(I25,$I$9:$I$143,0)</f>
        <v>25</v>
      </c>
      <c r="K25" s="32">
        <v>815</v>
      </c>
      <c r="L25" s="11">
        <f>RANK(K25,$K$9:$K$143,0)</f>
        <v>26</v>
      </c>
      <c r="M25" s="32">
        <v>924</v>
      </c>
      <c r="N25" s="11">
        <f>RANK(M25,$M$9:$M$143,0)</f>
        <v>7</v>
      </c>
    </row>
    <row r="26" spans="1:14" ht="13.5" customHeight="1">
      <c r="A26" s="27">
        <f>RANK(G26,$G$9:$G$143,0)</f>
        <v>18</v>
      </c>
      <c r="B26" s="28" t="s">
        <v>213</v>
      </c>
      <c r="C26" s="29" t="s">
        <v>113</v>
      </c>
      <c r="D26" s="29" t="s">
        <v>7</v>
      </c>
      <c r="E26" s="29" t="s">
        <v>214</v>
      </c>
      <c r="F26" s="29" t="s">
        <v>43</v>
      </c>
      <c r="G26" s="30">
        <v>2640</v>
      </c>
      <c r="H26" s="31">
        <f>G26-$G$8</f>
        <v>-334</v>
      </c>
      <c r="I26" s="32">
        <v>911</v>
      </c>
      <c r="J26" s="11">
        <f>RANK(I26,$I$9:$I$143,0)</f>
        <v>24</v>
      </c>
      <c r="K26" s="32">
        <v>864</v>
      </c>
      <c r="L26" s="11">
        <f>RANK(K26,$K$9:$K$143,0)</f>
        <v>11</v>
      </c>
      <c r="M26" s="32">
        <v>865</v>
      </c>
      <c r="N26" s="11">
        <f>RANK(M26,$M$9:$M$143,0)</f>
        <v>37</v>
      </c>
    </row>
    <row r="27" spans="1:14" ht="13.5" customHeight="1">
      <c r="A27" s="27">
        <f>RANK(G27,$G$9:$G$143,0)</f>
        <v>19</v>
      </c>
      <c r="B27" s="28" t="s">
        <v>218</v>
      </c>
      <c r="C27" s="29" t="s">
        <v>61</v>
      </c>
      <c r="D27" s="29" t="s">
        <v>4</v>
      </c>
      <c r="E27" s="29" t="s">
        <v>136</v>
      </c>
      <c r="F27" s="29" t="s">
        <v>43</v>
      </c>
      <c r="G27" s="30">
        <v>2635</v>
      </c>
      <c r="H27" s="31">
        <f>G27-$G$8</f>
        <v>-339</v>
      </c>
      <c r="I27" s="32">
        <v>996</v>
      </c>
      <c r="J27" s="11">
        <f>RANK(I27,$I$9:$I$143,0)</f>
        <v>4</v>
      </c>
      <c r="K27" s="32">
        <v>790</v>
      </c>
      <c r="L27" s="11">
        <f>RANK(K27,$K$9:$K$143,0)</f>
        <v>35</v>
      </c>
      <c r="M27" s="32">
        <v>849</v>
      </c>
      <c r="N27" s="11">
        <f>RANK(M27,$M$9:$M$143,0)</f>
        <v>50</v>
      </c>
    </row>
    <row r="28" spans="1:14" ht="13.5" customHeight="1">
      <c r="A28" s="27">
        <f>RANK(G28,$G$9:$G$143,0)</f>
        <v>20</v>
      </c>
      <c r="B28" s="28" t="s">
        <v>232</v>
      </c>
      <c r="C28" s="29" t="s">
        <v>23</v>
      </c>
      <c r="D28" s="29" t="s">
        <v>5</v>
      </c>
      <c r="E28" s="29" t="s">
        <v>171</v>
      </c>
      <c r="F28" s="29" t="s">
        <v>43</v>
      </c>
      <c r="G28" s="30">
        <v>2614</v>
      </c>
      <c r="H28" s="31">
        <f>G28-$G$8</f>
        <v>-360</v>
      </c>
      <c r="I28" s="32">
        <v>966</v>
      </c>
      <c r="J28" s="11">
        <f>RANK(I28,$I$9:$I$143,0)</f>
        <v>11</v>
      </c>
      <c r="K28" s="32">
        <v>809</v>
      </c>
      <c r="L28" s="11">
        <f>RANK(K28,$K$9:$K$143,0)</f>
        <v>29</v>
      </c>
      <c r="M28" s="32">
        <v>839</v>
      </c>
      <c r="N28" s="11">
        <f>RANK(M28,$M$9:$M$143,0)</f>
        <v>58</v>
      </c>
    </row>
    <row r="29" spans="1:14" ht="13.5" customHeight="1">
      <c r="A29" s="27">
        <f>RANK(G29,$G$9:$G$143,0)</f>
        <v>21</v>
      </c>
      <c r="B29" s="28" t="s">
        <v>235</v>
      </c>
      <c r="C29" s="29" t="s">
        <v>61</v>
      </c>
      <c r="D29" s="29" t="s">
        <v>3</v>
      </c>
      <c r="E29" s="29" t="s">
        <v>198</v>
      </c>
      <c r="F29" s="29" t="s">
        <v>43</v>
      </c>
      <c r="G29" s="30">
        <v>2611</v>
      </c>
      <c r="H29" s="31">
        <f>G29-$G$8</f>
        <v>-363</v>
      </c>
      <c r="I29" s="32">
        <v>940</v>
      </c>
      <c r="J29" s="11">
        <f>RANK(I29,$I$9:$I$143,0)</f>
        <v>18</v>
      </c>
      <c r="K29" s="32">
        <v>805</v>
      </c>
      <c r="L29" s="11">
        <f>RANK(K29,$K$9:$K$143,0)</f>
        <v>30</v>
      </c>
      <c r="M29" s="32">
        <v>866</v>
      </c>
      <c r="N29" s="11">
        <f>RANK(M29,$M$9:$M$143,0)</f>
        <v>36</v>
      </c>
    </row>
    <row r="30" spans="1:14" ht="13.5" customHeight="1">
      <c r="A30" s="27">
        <f>RANK(G30,$G$9:$G$143,0)</f>
        <v>22</v>
      </c>
      <c r="B30" s="28" t="s">
        <v>238</v>
      </c>
      <c r="C30" s="29" t="s">
        <v>23</v>
      </c>
      <c r="D30" s="29" t="s">
        <v>6</v>
      </c>
      <c r="E30" s="29" t="s">
        <v>171</v>
      </c>
      <c r="F30" s="29" t="s">
        <v>43</v>
      </c>
      <c r="G30" s="30">
        <v>2600</v>
      </c>
      <c r="H30" s="31">
        <f>G30-$G$8</f>
        <v>-374</v>
      </c>
      <c r="I30" s="32">
        <v>834</v>
      </c>
      <c r="J30" s="11">
        <f>RANK(I30,$I$9:$I$143,0)</f>
        <v>51</v>
      </c>
      <c r="K30" s="32">
        <v>887</v>
      </c>
      <c r="L30" s="11">
        <f>RANK(K30,$K$9:$K$143,0)</f>
        <v>4</v>
      </c>
      <c r="M30" s="32">
        <v>879</v>
      </c>
      <c r="N30" s="11">
        <f>RANK(M30,$M$9:$M$143,0)</f>
        <v>23</v>
      </c>
    </row>
    <row r="31" spans="1:14" ht="13.5" customHeight="1">
      <c r="A31" s="27">
        <f>RANK(G31,$G$9:$G$143,0)</f>
        <v>23</v>
      </c>
      <c r="B31" s="28" t="s">
        <v>246</v>
      </c>
      <c r="C31" s="29" t="s">
        <v>23</v>
      </c>
      <c r="D31" s="29" t="s">
        <v>7</v>
      </c>
      <c r="E31" s="29" t="s">
        <v>72</v>
      </c>
      <c r="F31" s="29" t="s">
        <v>43</v>
      </c>
      <c r="G31" s="30">
        <v>2593</v>
      </c>
      <c r="H31" s="31">
        <f>G31-$G$8</f>
        <v>-381</v>
      </c>
      <c r="I31" s="32">
        <v>949</v>
      </c>
      <c r="J31" s="11">
        <f>RANK(I31,$I$9:$I$143,0)</f>
        <v>16</v>
      </c>
      <c r="K31" s="32">
        <v>771</v>
      </c>
      <c r="L31" s="11">
        <f>RANK(K31,$K$9:$K$143,0)</f>
        <v>45</v>
      </c>
      <c r="M31" s="32">
        <v>873</v>
      </c>
      <c r="N31" s="11">
        <f>RANK(M31,$M$9:$M$143,0)</f>
        <v>28</v>
      </c>
    </row>
    <row r="32" spans="1:14" ht="13.5" customHeight="1">
      <c r="A32" s="27">
        <f>RANK(G32,$G$9:$G$143,0)</f>
        <v>24</v>
      </c>
      <c r="B32" s="28" t="s">
        <v>264</v>
      </c>
      <c r="C32" s="29" t="s">
        <v>61</v>
      </c>
      <c r="D32" s="29" t="s">
        <v>6</v>
      </c>
      <c r="E32" s="29" t="s">
        <v>265</v>
      </c>
      <c r="F32" s="29" t="s">
        <v>43</v>
      </c>
      <c r="G32" s="30">
        <v>2577</v>
      </c>
      <c r="H32" s="31">
        <f>G32-$G$8</f>
        <v>-397</v>
      </c>
      <c r="I32" s="32">
        <v>840</v>
      </c>
      <c r="J32" s="11">
        <f>RANK(I32,$I$9:$I$143,0)</f>
        <v>49</v>
      </c>
      <c r="K32" s="32">
        <v>790</v>
      </c>
      <c r="L32" s="11">
        <f>RANK(K32,$K$9:$K$143,0)</f>
        <v>35</v>
      </c>
      <c r="M32" s="32">
        <v>947</v>
      </c>
      <c r="N32" s="11">
        <f>RANK(M32,$M$9:$M$143,0)</f>
        <v>3</v>
      </c>
    </row>
    <row r="33" spans="1:14" ht="13.5" customHeight="1">
      <c r="A33" s="27">
        <f>RANK(G33,$G$9:$G$143,0)</f>
        <v>25</v>
      </c>
      <c r="B33" s="28" t="s">
        <v>270</v>
      </c>
      <c r="C33" s="29" t="s">
        <v>23</v>
      </c>
      <c r="D33" s="29" t="s">
        <v>10</v>
      </c>
      <c r="E33" s="29" t="s">
        <v>271</v>
      </c>
      <c r="F33" s="29" t="s">
        <v>43</v>
      </c>
      <c r="G33" s="30">
        <v>2573</v>
      </c>
      <c r="H33" s="31">
        <f>G33-$G$8</f>
        <v>-401</v>
      </c>
      <c r="I33" s="32">
        <v>904</v>
      </c>
      <c r="J33" s="11">
        <f>RANK(I33,$I$9:$I$143,0)</f>
        <v>26</v>
      </c>
      <c r="K33" s="32">
        <v>802</v>
      </c>
      <c r="L33" s="11">
        <f>RANK(K33,$K$9:$K$143,0)</f>
        <v>32</v>
      </c>
      <c r="M33" s="32">
        <v>867</v>
      </c>
      <c r="N33" s="11">
        <f>RANK(M33,$M$9:$M$143,0)</f>
        <v>35</v>
      </c>
    </row>
    <row r="34" spans="1:14" ht="13.5" customHeight="1">
      <c r="A34" s="27">
        <f>RANK(G34,$G$9:$G$143,0)</f>
        <v>26</v>
      </c>
      <c r="B34" s="28" t="s">
        <v>272</v>
      </c>
      <c r="C34" s="29" t="s">
        <v>113</v>
      </c>
      <c r="D34" s="29" t="s">
        <v>6</v>
      </c>
      <c r="E34" s="29" t="s">
        <v>214</v>
      </c>
      <c r="F34" s="29" t="s">
        <v>43</v>
      </c>
      <c r="G34" s="30">
        <v>2571</v>
      </c>
      <c r="H34" s="31">
        <f>G34-$G$8</f>
        <v>-403</v>
      </c>
      <c r="I34" s="32">
        <v>962</v>
      </c>
      <c r="J34" s="11">
        <f>RANK(I34,$I$9:$I$143,0)</f>
        <v>13</v>
      </c>
      <c r="K34" s="32">
        <v>704</v>
      </c>
      <c r="L34" s="11">
        <f>RANK(K34,$K$9:$K$143,0)</f>
        <v>82</v>
      </c>
      <c r="M34" s="32">
        <v>905</v>
      </c>
      <c r="N34" s="11">
        <f>RANK(M34,$M$9:$M$143,0)</f>
        <v>13</v>
      </c>
    </row>
    <row r="35" spans="1:14" ht="13.5" customHeight="1">
      <c r="A35" s="27">
        <f>RANK(G35,$G$9:$G$143,0)</f>
        <v>27</v>
      </c>
      <c r="B35" s="28" t="s">
        <v>281</v>
      </c>
      <c r="C35" s="29" t="s">
        <v>23</v>
      </c>
      <c r="D35" s="29" t="s">
        <v>5</v>
      </c>
      <c r="E35" s="29" t="s">
        <v>101</v>
      </c>
      <c r="F35" s="29" t="s">
        <v>43</v>
      </c>
      <c r="G35" s="30">
        <v>2563</v>
      </c>
      <c r="H35" s="31">
        <f>G35-$G$8</f>
        <v>-411</v>
      </c>
      <c r="I35" s="32">
        <v>894</v>
      </c>
      <c r="J35" s="11">
        <f>RANK(I35,$I$9:$I$143,0)</f>
        <v>31</v>
      </c>
      <c r="K35" s="32">
        <v>804</v>
      </c>
      <c r="L35" s="11">
        <f>RANK(K35,$K$9:$K$143,0)</f>
        <v>31</v>
      </c>
      <c r="M35" s="32">
        <v>865</v>
      </c>
      <c r="N35" s="11">
        <f>RANK(M35,$M$9:$M$143,0)</f>
        <v>37</v>
      </c>
    </row>
    <row r="36" spans="1:14" ht="13.5" customHeight="1">
      <c r="A36" s="27">
        <f>RANK(G36,$G$9:$G$143,0)</f>
        <v>28</v>
      </c>
      <c r="B36" s="28" t="s">
        <v>287</v>
      </c>
      <c r="C36" s="29" t="s">
        <v>61</v>
      </c>
      <c r="D36" s="29" t="s">
        <v>8</v>
      </c>
      <c r="E36" s="29" t="s">
        <v>214</v>
      </c>
      <c r="F36" s="29" t="s">
        <v>43</v>
      </c>
      <c r="G36" s="30">
        <v>2555</v>
      </c>
      <c r="H36" s="31">
        <f>G36-$G$8</f>
        <v>-419</v>
      </c>
      <c r="I36" s="32">
        <v>863</v>
      </c>
      <c r="J36" s="11">
        <f>RANK(I36,$I$9:$I$143,0)</f>
        <v>40</v>
      </c>
      <c r="K36" s="32">
        <v>856</v>
      </c>
      <c r="L36" s="11">
        <f>RANK(K36,$K$9:$K$143,0)</f>
        <v>13</v>
      </c>
      <c r="M36" s="32">
        <v>836</v>
      </c>
      <c r="N36" s="11">
        <f>RANK(M36,$M$9:$M$143,0)</f>
        <v>60</v>
      </c>
    </row>
    <row r="37" spans="1:14" ht="13.5" customHeight="1">
      <c r="A37" s="27">
        <f>RANK(G37,$G$9:$G$143,0)</f>
        <v>29</v>
      </c>
      <c r="B37" s="28" t="s">
        <v>301</v>
      </c>
      <c r="C37" s="29" t="s">
        <v>61</v>
      </c>
      <c r="D37" s="29" t="s">
        <v>7</v>
      </c>
      <c r="E37" s="29" t="s">
        <v>214</v>
      </c>
      <c r="F37" s="29" t="s">
        <v>43</v>
      </c>
      <c r="G37" s="30">
        <v>2545</v>
      </c>
      <c r="H37" s="31">
        <f>G37-$G$8</f>
        <v>-429</v>
      </c>
      <c r="I37" s="32">
        <v>859</v>
      </c>
      <c r="J37" s="11">
        <f>RANK(I37,$I$9:$I$143,0)</f>
        <v>43</v>
      </c>
      <c r="K37" s="32">
        <v>875</v>
      </c>
      <c r="L37" s="11">
        <f>RANK(K37,$K$9:$K$143,0)</f>
        <v>6</v>
      </c>
      <c r="M37" s="32">
        <v>811</v>
      </c>
      <c r="N37" s="11">
        <f>RANK(M37,$M$9:$M$143,0)</f>
        <v>79</v>
      </c>
    </row>
    <row r="38" spans="1:14" ht="13.5" customHeight="1">
      <c r="A38" s="27">
        <f>RANK(G38,$G$9:$G$143,0)</f>
        <v>30</v>
      </c>
      <c r="B38" s="28" t="s">
        <v>304</v>
      </c>
      <c r="C38" s="29" t="s">
        <v>23</v>
      </c>
      <c r="D38" s="29" t="s">
        <v>5</v>
      </c>
      <c r="E38" s="29" t="s">
        <v>271</v>
      </c>
      <c r="F38" s="29" t="s">
        <v>43</v>
      </c>
      <c r="G38" s="30">
        <v>2540</v>
      </c>
      <c r="H38" s="31">
        <f>G38-$G$8</f>
        <v>-434</v>
      </c>
      <c r="I38" s="32">
        <v>892</v>
      </c>
      <c r="J38" s="11">
        <f>RANK(I38,$I$9:$I$143,0)</f>
        <v>32</v>
      </c>
      <c r="K38" s="32">
        <v>757</v>
      </c>
      <c r="L38" s="11">
        <f>RANK(K38,$K$9:$K$143,0)</f>
        <v>55</v>
      </c>
      <c r="M38" s="32">
        <v>891</v>
      </c>
      <c r="N38" s="11">
        <f>RANK(M38,$M$9:$M$143,0)</f>
        <v>18</v>
      </c>
    </row>
    <row r="39" spans="1:14" ht="13.5" customHeight="1">
      <c r="A39" s="27">
        <f>RANK(G39,$G$9:$G$143,0)</f>
        <v>31</v>
      </c>
      <c r="B39" s="28" t="s">
        <v>308</v>
      </c>
      <c r="C39" s="29" t="s">
        <v>113</v>
      </c>
      <c r="D39" s="29" t="s">
        <v>7</v>
      </c>
      <c r="E39" s="29" t="s">
        <v>265</v>
      </c>
      <c r="F39" s="29" t="s">
        <v>43</v>
      </c>
      <c r="G39" s="30">
        <v>2528</v>
      </c>
      <c r="H39" s="31">
        <f>G39-$G$8</f>
        <v>-446</v>
      </c>
      <c r="I39" s="32">
        <v>922</v>
      </c>
      <c r="J39" s="11">
        <f>RANK(I39,$I$9:$I$143,0)</f>
        <v>20</v>
      </c>
      <c r="K39" s="32">
        <v>760</v>
      </c>
      <c r="L39" s="11">
        <f>RANK(K39,$K$9:$K$143,0)</f>
        <v>52</v>
      </c>
      <c r="M39" s="32">
        <v>846</v>
      </c>
      <c r="N39" s="11">
        <f>RANK(M39,$M$9:$M$143,0)</f>
        <v>56</v>
      </c>
    </row>
    <row r="40" spans="1:14" ht="13.5" customHeight="1">
      <c r="A40" s="27">
        <f>RANK(G40,$G$9:$G$143,0)</f>
        <v>31</v>
      </c>
      <c r="B40" s="28" t="s">
        <v>309</v>
      </c>
      <c r="C40" s="29" t="s">
        <v>61</v>
      </c>
      <c r="D40" s="29" t="s">
        <v>7</v>
      </c>
      <c r="E40" s="29" t="s">
        <v>271</v>
      </c>
      <c r="F40" s="29" t="s">
        <v>43</v>
      </c>
      <c r="G40" s="30">
        <v>2528</v>
      </c>
      <c r="H40" s="31">
        <f>G40-$G$8</f>
        <v>-446</v>
      </c>
      <c r="I40" s="32">
        <v>888</v>
      </c>
      <c r="J40" s="11">
        <f>RANK(I40,$I$9:$I$143,0)</f>
        <v>34</v>
      </c>
      <c r="K40" s="32">
        <v>787</v>
      </c>
      <c r="L40" s="11">
        <f>RANK(K40,$K$9:$K$143,0)</f>
        <v>39</v>
      </c>
      <c r="M40" s="32">
        <v>853</v>
      </c>
      <c r="N40" s="11">
        <f>RANK(M40,$M$9:$M$143,0)</f>
        <v>47</v>
      </c>
    </row>
    <row r="41" spans="1:14" ht="13.5" customHeight="1">
      <c r="A41" s="27">
        <f>RANK(G41,$G$9:$G$143,0)</f>
        <v>33</v>
      </c>
      <c r="B41" s="28" t="s">
        <v>325</v>
      </c>
      <c r="C41" s="29" t="s">
        <v>61</v>
      </c>
      <c r="D41" s="29" t="s">
        <v>5</v>
      </c>
      <c r="E41" s="29" t="s">
        <v>136</v>
      </c>
      <c r="F41" s="29" t="s">
        <v>43</v>
      </c>
      <c r="G41" s="30">
        <v>2519</v>
      </c>
      <c r="H41" s="31">
        <f>G41-$G$8</f>
        <v>-455</v>
      </c>
      <c r="I41" s="32">
        <v>841</v>
      </c>
      <c r="J41" s="11">
        <f>RANK(I41,$I$9:$I$143,0)</f>
        <v>48</v>
      </c>
      <c r="K41" s="32">
        <v>753</v>
      </c>
      <c r="L41" s="11">
        <f>RANK(K41,$K$9:$K$143,0)</f>
        <v>57</v>
      </c>
      <c r="M41" s="32">
        <v>925</v>
      </c>
      <c r="N41" s="11">
        <f>RANK(M41,$M$9:$M$143,0)</f>
        <v>6</v>
      </c>
    </row>
    <row r="42" spans="1:14" ht="13.5" customHeight="1">
      <c r="A42" s="27">
        <f>RANK(G42,$G$9:$G$143,0)</f>
        <v>34</v>
      </c>
      <c r="B42" s="28" t="s">
        <v>328</v>
      </c>
      <c r="C42" s="29" t="s">
        <v>61</v>
      </c>
      <c r="D42" s="29" t="s">
        <v>7</v>
      </c>
      <c r="E42" s="29" t="s">
        <v>214</v>
      </c>
      <c r="F42" s="29" t="s">
        <v>43</v>
      </c>
      <c r="G42" s="30">
        <v>2514</v>
      </c>
      <c r="H42" s="31">
        <f>G42-$G$8</f>
        <v>-460</v>
      </c>
      <c r="I42" s="32">
        <v>890</v>
      </c>
      <c r="J42" s="11">
        <f>RANK(I42,$I$9:$I$143,0)</f>
        <v>33</v>
      </c>
      <c r="K42" s="32">
        <v>764</v>
      </c>
      <c r="L42" s="11">
        <f>RANK(K42,$K$9:$K$143,0)</f>
        <v>48</v>
      </c>
      <c r="M42" s="32">
        <v>860</v>
      </c>
      <c r="N42" s="11">
        <f>RANK(M42,$M$9:$M$143,0)</f>
        <v>40</v>
      </c>
    </row>
    <row r="43" spans="1:14" ht="13.5" customHeight="1">
      <c r="A43" s="27">
        <f>RANK(G43,$G$9:$G$143,0)</f>
        <v>34</v>
      </c>
      <c r="B43" s="28" t="s">
        <v>329</v>
      </c>
      <c r="C43" s="29" t="s">
        <v>113</v>
      </c>
      <c r="D43" s="29" t="s">
        <v>10</v>
      </c>
      <c r="E43" s="29" t="s">
        <v>214</v>
      </c>
      <c r="F43" s="29" t="s">
        <v>43</v>
      </c>
      <c r="G43" s="30">
        <v>2514</v>
      </c>
      <c r="H43" s="31">
        <f>G43-$G$8</f>
        <v>-460</v>
      </c>
      <c r="I43" s="32">
        <v>860</v>
      </c>
      <c r="J43" s="11">
        <f>RANK(I43,$I$9:$I$143,0)</f>
        <v>41</v>
      </c>
      <c r="K43" s="32">
        <v>874</v>
      </c>
      <c r="L43" s="11">
        <f>RANK(K43,$K$9:$K$143,0)</f>
        <v>7</v>
      </c>
      <c r="M43" s="32">
        <v>780</v>
      </c>
      <c r="N43" s="11">
        <f>RANK(M43,$M$9:$M$143,0)</f>
        <v>97</v>
      </c>
    </row>
    <row r="44" spans="1:14" ht="13.5" customHeight="1">
      <c r="A44" s="27">
        <f>RANK(G44,$G$9:$G$143,0)</f>
        <v>36</v>
      </c>
      <c r="B44" s="28" t="s">
        <v>345</v>
      </c>
      <c r="C44" s="29" t="s">
        <v>61</v>
      </c>
      <c r="D44" s="29" t="s">
        <v>10</v>
      </c>
      <c r="E44" s="29" t="s">
        <v>346</v>
      </c>
      <c r="F44" s="29" t="s">
        <v>43</v>
      </c>
      <c r="G44" s="30">
        <v>2501</v>
      </c>
      <c r="H44" s="31">
        <f>G44-$G$8</f>
        <v>-473</v>
      </c>
      <c r="I44" s="32">
        <v>798</v>
      </c>
      <c r="J44" s="11">
        <f>RANK(I44,$I$9:$I$143,0)</f>
        <v>68</v>
      </c>
      <c r="K44" s="32">
        <v>827</v>
      </c>
      <c r="L44" s="11">
        <f>RANK(K44,$K$9:$K$143,0)</f>
        <v>19</v>
      </c>
      <c r="M44" s="32">
        <v>876</v>
      </c>
      <c r="N44" s="11">
        <f>RANK(M44,$M$9:$M$143,0)</f>
        <v>25</v>
      </c>
    </row>
    <row r="45" spans="1:14" ht="13.5" customHeight="1">
      <c r="A45" s="27">
        <f>RANK(G45,$G$9:$G$143,0)</f>
        <v>37</v>
      </c>
      <c r="B45" s="28" t="s">
        <v>356</v>
      </c>
      <c r="C45" s="29" t="s">
        <v>23</v>
      </c>
      <c r="D45" s="29" t="s">
        <v>10</v>
      </c>
      <c r="E45" s="29" t="s">
        <v>357</v>
      </c>
      <c r="F45" s="29" t="s">
        <v>43</v>
      </c>
      <c r="G45" s="30">
        <v>2494</v>
      </c>
      <c r="H45" s="31">
        <f>G45-$G$8</f>
        <v>-480</v>
      </c>
      <c r="I45" s="32">
        <v>897</v>
      </c>
      <c r="J45" s="11">
        <f>RANK(I45,$I$9:$I$143,0)</f>
        <v>29</v>
      </c>
      <c r="K45" s="32">
        <v>762</v>
      </c>
      <c r="L45" s="11">
        <f>RANK(K45,$K$9:$K$143,0)</f>
        <v>51</v>
      </c>
      <c r="M45" s="32">
        <v>835</v>
      </c>
      <c r="N45" s="11">
        <f>RANK(M45,$M$9:$M$143,0)</f>
        <v>61</v>
      </c>
    </row>
    <row r="46" spans="1:14" ht="13.5" customHeight="1">
      <c r="A46" s="27">
        <f>RANK(G46,$G$9:$G$143,0)</f>
        <v>38</v>
      </c>
      <c r="B46" s="28" t="s">
        <v>361</v>
      </c>
      <c r="C46" s="29" t="s">
        <v>113</v>
      </c>
      <c r="D46" s="29" t="s">
        <v>8</v>
      </c>
      <c r="E46" s="29" t="s">
        <v>214</v>
      </c>
      <c r="F46" s="29" t="s">
        <v>43</v>
      </c>
      <c r="G46" s="30">
        <v>2491</v>
      </c>
      <c r="H46" s="31">
        <f>G46-$G$8</f>
        <v>-483</v>
      </c>
      <c r="I46" s="32">
        <v>839</v>
      </c>
      <c r="J46" s="11">
        <f>RANK(I46,$I$9:$I$143,0)</f>
        <v>50</v>
      </c>
      <c r="K46" s="32">
        <v>793</v>
      </c>
      <c r="L46" s="11">
        <f>RANK(K46,$K$9:$K$143,0)</f>
        <v>34</v>
      </c>
      <c r="M46" s="32">
        <v>859</v>
      </c>
      <c r="N46" s="11">
        <f>RANK(M46,$M$9:$M$143,0)</f>
        <v>41</v>
      </c>
    </row>
    <row r="47" spans="1:14" ht="13.5" customHeight="1">
      <c r="A47" s="27">
        <f>RANK(G47,$G$9:$G$143,0)</f>
        <v>39</v>
      </c>
      <c r="B47" s="28" t="s">
        <v>369</v>
      </c>
      <c r="C47" s="29" t="s">
        <v>113</v>
      </c>
      <c r="D47" s="29" t="s">
        <v>8</v>
      </c>
      <c r="E47" s="29" t="s">
        <v>214</v>
      </c>
      <c r="F47" s="29" t="s">
        <v>43</v>
      </c>
      <c r="G47" s="30">
        <v>2485</v>
      </c>
      <c r="H47" s="31">
        <f>G47-$G$8</f>
        <v>-489</v>
      </c>
      <c r="I47" s="32">
        <v>917</v>
      </c>
      <c r="J47" s="11">
        <f>RANK(I47,$I$9:$I$143,0)</f>
        <v>22</v>
      </c>
      <c r="K47" s="32">
        <v>713</v>
      </c>
      <c r="L47" s="11">
        <f>RANK(K47,$K$9:$K$143,0)</f>
        <v>77</v>
      </c>
      <c r="M47" s="32">
        <v>855</v>
      </c>
      <c r="N47" s="11">
        <f>RANK(M47,$M$9:$M$143,0)</f>
        <v>44</v>
      </c>
    </row>
    <row r="48" spans="1:14" ht="13.5" customHeight="1">
      <c r="A48" s="27">
        <f>RANK(G48,$G$9:$G$143,0)</f>
        <v>40</v>
      </c>
      <c r="B48" s="28" t="s">
        <v>377</v>
      </c>
      <c r="C48" s="29" t="s">
        <v>61</v>
      </c>
      <c r="D48" s="29" t="s">
        <v>9</v>
      </c>
      <c r="E48" s="29" t="s">
        <v>378</v>
      </c>
      <c r="F48" s="29" t="s">
        <v>43</v>
      </c>
      <c r="G48" s="30">
        <v>2479</v>
      </c>
      <c r="H48" s="31">
        <f>G48-$G$8</f>
        <v>-495</v>
      </c>
      <c r="I48" s="32">
        <v>825</v>
      </c>
      <c r="J48" s="11">
        <f>RANK(I48,$I$9:$I$143,0)</f>
        <v>54</v>
      </c>
      <c r="K48" s="32">
        <v>845</v>
      </c>
      <c r="L48" s="11">
        <f>RANK(K48,$K$9:$K$143,0)</f>
        <v>16</v>
      </c>
      <c r="M48" s="32">
        <v>809</v>
      </c>
      <c r="N48" s="11">
        <f>RANK(M48,$M$9:$M$143,0)</f>
        <v>80</v>
      </c>
    </row>
    <row r="49" spans="1:14" ht="13.5" customHeight="1">
      <c r="A49" s="27">
        <f>RANK(G49,$G$9:$G$143,0)</f>
        <v>41</v>
      </c>
      <c r="B49" s="28" t="s">
        <v>380</v>
      </c>
      <c r="C49" s="29" t="s">
        <v>23</v>
      </c>
      <c r="D49" s="29" t="s">
        <v>7</v>
      </c>
      <c r="E49" s="29" t="s">
        <v>136</v>
      </c>
      <c r="F49" s="29" t="s">
        <v>43</v>
      </c>
      <c r="G49" s="30">
        <v>2477</v>
      </c>
      <c r="H49" s="31">
        <f>G49-$G$8</f>
        <v>-497</v>
      </c>
      <c r="I49" s="32">
        <v>918</v>
      </c>
      <c r="J49" s="11">
        <f>RANK(I49,$I$9:$I$143,0)</f>
        <v>21</v>
      </c>
      <c r="K49" s="32">
        <v>700</v>
      </c>
      <c r="L49" s="11">
        <f>RANK(K49,$K$9:$K$143,0)</f>
        <v>89</v>
      </c>
      <c r="M49" s="32">
        <v>859</v>
      </c>
      <c r="N49" s="11">
        <f>RANK(M49,$M$9:$M$143,0)</f>
        <v>41</v>
      </c>
    </row>
    <row r="50" spans="1:14" ht="13.5" customHeight="1">
      <c r="A50" s="27">
        <f>RANK(G50,$G$9:$G$143,0)</f>
        <v>42</v>
      </c>
      <c r="B50" s="28" t="s">
        <v>386</v>
      </c>
      <c r="C50" s="29" t="s">
        <v>113</v>
      </c>
      <c r="D50" s="29" t="s">
        <v>7</v>
      </c>
      <c r="E50" s="29" t="s">
        <v>146</v>
      </c>
      <c r="F50" s="29" t="s">
        <v>43</v>
      </c>
      <c r="G50" s="30">
        <v>2471</v>
      </c>
      <c r="H50" s="31">
        <f>G50-$G$8</f>
        <v>-503</v>
      </c>
      <c r="I50" s="32">
        <v>900</v>
      </c>
      <c r="J50" s="11">
        <f>RANK(I50,$I$9:$I$143,0)</f>
        <v>27</v>
      </c>
      <c r="K50" s="32">
        <v>702</v>
      </c>
      <c r="L50" s="11">
        <f>RANK(K50,$K$9:$K$143,0)</f>
        <v>84</v>
      </c>
      <c r="M50" s="32">
        <v>869</v>
      </c>
      <c r="N50" s="11">
        <f>RANK(M50,$M$9:$M$143,0)</f>
        <v>32</v>
      </c>
    </row>
    <row r="51" spans="1:14" ht="13.5" customHeight="1">
      <c r="A51" s="27">
        <f>RANK(G51,$G$9:$G$143,0)</f>
        <v>43</v>
      </c>
      <c r="B51" s="28" t="s">
        <v>390</v>
      </c>
      <c r="C51" s="29" t="s">
        <v>113</v>
      </c>
      <c r="D51" s="29" t="s">
        <v>7</v>
      </c>
      <c r="E51" s="29" t="s">
        <v>214</v>
      </c>
      <c r="F51" s="29" t="s">
        <v>43</v>
      </c>
      <c r="G51" s="30">
        <v>2468</v>
      </c>
      <c r="H51" s="31">
        <f>G51-$G$8</f>
        <v>-506</v>
      </c>
      <c r="I51" s="32">
        <v>807</v>
      </c>
      <c r="J51" s="11">
        <f>RANK(I51,$I$9:$I$143,0)</f>
        <v>63</v>
      </c>
      <c r="K51" s="32">
        <v>779</v>
      </c>
      <c r="L51" s="11">
        <f>RANK(K51,$K$9:$K$143,0)</f>
        <v>41</v>
      </c>
      <c r="M51" s="32">
        <v>882</v>
      </c>
      <c r="N51" s="11">
        <f>RANK(M51,$M$9:$M$143,0)</f>
        <v>22</v>
      </c>
    </row>
    <row r="52" spans="1:14" ht="13.5" customHeight="1">
      <c r="A52" s="27">
        <f>RANK(G52,$G$9:$G$143,0)</f>
        <v>44</v>
      </c>
      <c r="B52" s="28" t="s">
        <v>394</v>
      </c>
      <c r="C52" s="29" t="s">
        <v>113</v>
      </c>
      <c r="D52" s="29" t="s">
        <v>7</v>
      </c>
      <c r="E52" s="29" t="s">
        <v>395</v>
      </c>
      <c r="F52" s="29" t="s">
        <v>43</v>
      </c>
      <c r="G52" s="30">
        <v>2463</v>
      </c>
      <c r="H52" s="31">
        <f>G52-$G$8</f>
        <v>-511</v>
      </c>
      <c r="I52" s="32">
        <v>857</v>
      </c>
      <c r="J52" s="11">
        <f>RANK(I52,$I$9:$I$143,0)</f>
        <v>44</v>
      </c>
      <c r="K52" s="32">
        <v>735</v>
      </c>
      <c r="L52" s="11">
        <f>RANK(K52,$K$9:$K$143,0)</f>
        <v>67</v>
      </c>
      <c r="M52" s="32">
        <v>871</v>
      </c>
      <c r="N52" s="11">
        <f>RANK(M52,$M$9:$M$143,0)</f>
        <v>30</v>
      </c>
    </row>
    <row r="53" spans="1:14" ht="13.5" customHeight="1">
      <c r="A53" s="27">
        <f>RANK(G53,$G$9:$G$143,0)</f>
        <v>45</v>
      </c>
      <c r="B53" s="28" t="s">
        <v>399</v>
      </c>
      <c r="C53" s="29" t="s">
        <v>23</v>
      </c>
      <c r="D53" s="29" t="s">
        <v>8</v>
      </c>
      <c r="E53" s="29" t="s">
        <v>104</v>
      </c>
      <c r="F53" s="29" t="s">
        <v>43</v>
      </c>
      <c r="G53" s="30">
        <v>2455</v>
      </c>
      <c r="H53" s="31">
        <f>G53-$G$8</f>
        <v>-519</v>
      </c>
      <c r="I53" s="32">
        <v>807</v>
      </c>
      <c r="J53" s="11">
        <f>RANK(I53,$I$9:$I$143,0)</f>
        <v>63</v>
      </c>
      <c r="K53" s="32">
        <v>794</v>
      </c>
      <c r="L53" s="11">
        <f>RANK(K53,$K$9:$K$143,0)</f>
        <v>33</v>
      </c>
      <c r="M53" s="32">
        <v>854</v>
      </c>
      <c r="N53" s="11">
        <f>RANK(M53,$M$9:$M$143,0)</f>
        <v>46</v>
      </c>
    </row>
    <row r="54" spans="1:14" ht="13.5" customHeight="1">
      <c r="A54" s="27">
        <f>RANK(G54,$G$9:$G$143,0)</f>
        <v>46</v>
      </c>
      <c r="B54" s="28" t="s">
        <v>403</v>
      </c>
      <c r="C54" s="29" t="s">
        <v>113</v>
      </c>
      <c r="D54" s="29" t="s">
        <v>10</v>
      </c>
      <c r="E54" s="29" t="s">
        <v>214</v>
      </c>
      <c r="F54" s="29" t="s">
        <v>43</v>
      </c>
      <c r="G54" s="30">
        <v>2453</v>
      </c>
      <c r="H54" s="31">
        <f>G54-$G$8</f>
        <v>-521</v>
      </c>
      <c r="I54" s="32">
        <v>869</v>
      </c>
      <c r="J54" s="11">
        <f>RANK(I54,$I$9:$I$143,0)</f>
        <v>37</v>
      </c>
      <c r="K54" s="32">
        <v>760</v>
      </c>
      <c r="L54" s="11">
        <f>RANK(K54,$K$9:$K$143,0)</f>
        <v>52</v>
      </c>
      <c r="M54" s="32">
        <v>824</v>
      </c>
      <c r="N54" s="11">
        <f>RANK(M54,$M$9:$M$143,0)</f>
        <v>71</v>
      </c>
    </row>
    <row r="55" spans="1:14" ht="13.5" customHeight="1">
      <c r="A55" s="27">
        <f>RANK(G55,$G$9:$G$143,0)</f>
        <v>47</v>
      </c>
      <c r="B55" s="28" t="s">
        <v>408</v>
      </c>
      <c r="C55" s="29" t="s">
        <v>23</v>
      </c>
      <c r="D55" s="29" t="s">
        <v>10</v>
      </c>
      <c r="E55" s="29" t="s">
        <v>101</v>
      </c>
      <c r="F55" s="29" t="s">
        <v>43</v>
      </c>
      <c r="G55" s="30">
        <v>2451</v>
      </c>
      <c r="H55" s="31">
        <f>G55-$G$8</f>
        <v>-523</v>
      </c>
      <c r="I55" s="32">
        <v>767</v>
      </c>
      <c r="J55" s="11">
        <f>RANK(I55,$I$9:$I$143,0)</f>
        <v>78</v>
      </c>
      <c r="K55" s="32">
        <v>851</v>
      </c>
      <c r="L55" s="11">
        <f>RANK(K55,$K$9:$K$143,0)</f>
        <v>14</v>
      </c>
      <c r="M55" s="32">
        <v>833</v>
      </c>
      <c r="N55" s="11">
        <f>RANK(M55,$M$9:$M$143,0)</f>
        <v>63</v>
      </c>
    </row>
    <row r="56" spans="1:14" ht="13.5" customHeight="1">
      <c r="A56" s="27">
        <f>RANK(G56,$G$9:$G$143,0)</f>
        <v>48</v>
      </c>
      <c r="B56" s="28" t="s">
        <v>410</v>
      </c>
      <c r="C56" s="29" t="s">
        <v>61</v>
      </c>
      <c r="D56" s="29" t="s">
        <v>8</v>
      </c>
      <c r="E56" s="29" t="s">
        <v>214</v>
      </c>
      <c r="F56" s="29" t="s">
        <v>43</v>
      </c>
      <c r="G56" s="30">
        <v>2448</v>
      </c>
      <c r="H56" s="31">
        <f>G56-$G$8</f>
        <v>-526</v>
      </c>
      <c r="I56" s="32">
        <v>821</v>
      </c>
      <c r="J56" s="11">
        <f>RANK(I56,$I$9:$I$143,0)</f>
        <v>57</v>
      </c>
      <c r="K56" s="32">
        <v>759</v>
      </c>
      <c r="L56" s="11">
        <f>RANK(K56,$K$9:$K$143,0)</f>
        <v>54</v>
      </c>
      <c r="M56" s="32">
        <v>868</v>
      </c>
      <c r="N56" s="11">
        <f>RANK(M56,$M$9:$M$143,0)</f>
        <v>33</v>
      </c>
    </row>
    <row r="57" spans="1:14" ht="13.5" customHeight="1">
      <c r="A57" s="27">
        <f>RANK(G57,$G$9:$G$143,0)</f>
        <v>48</v>
      </c>
      <c r="B57" s="28" t="s">
        <v>411</v>
      </c>
      <c r="C57" s="29" t="s">
        <v>23</v>
      </c>
      <c r="D57" s="29" t="s">
        <v>11</v>
      </c>
      <c r="E57" s="29" t="s">
        <v>214</v>
      </c>
      <c r="F57" s="29" t="s">
        <v>43</v>
      </c>
      <c r="G57" s="30">
        <v>2448</v>
      </c>
      <c r="H57" s="31">
        <f>G57-$G$8</f>
        <v>-526</v>
      </c>
      <c r="I57" s="32">
        <v>829</v>
      </c>
      <c r="J57" s="11">
        <f>RANK(I57,$I$9:$I$143,0)</f>
        <v>53</v>
      </c>
      <c r="K57" s="32">
        <v>818</v>
      </c>
      <c r="L57" s="11">
        <f>RANK(K57,$K$9:$K$143,0)</f>
        <v>23</v>
      </c>
      <c r="M57" s="32">
        <v>801</v>
      </c>
      <c r="N57" s="11">
        <f>RANK(M57,$M$9:$M$143,0)</f>
        <v>84</v>
      </c>
    </row>
    <row r="58" spans="1:14" ht="13.5" customHeight="1">
      <c r="A58" s="27">
        <f>RANK(G58,$G$9:$G$143,0)</f>
        <v>50</v>
      </c>
      <c r="B58" s="28" t="s">
        <v>415</v>
      </c>
      <c r="C58" s="29" t="s">
        <v>113</v>
      </c>
      <c r="D58" s="29" t="s">
        <v>9</v>
      </c>
      <c r="E58" s="29" t="s">
        <v>416</v>
      </c>
      <c r="F58" s="29" t="s">
        <v>43</v>
      </c>
      <c r="G58" s="30">
        <v>2446</v>
      </c>
      <c r="H58" s="31">
        <f>G58-$G$8</f>
        <v>-528</v>
      </c>
      <c r="I58" s="32">
        <v>900</v>
      </c>
      <c r="J58" s="11">
        <f>RANK(I58,$I$9:$I$143,0)</f>
        <v>27</v>
      </c>
      <c r="K58" s="32">
        <v>691</v>
      </c>
      <c r="L58" s="11">
        <f>RANK(K58,$K$9:$K$143,0)</f>
        <v>92</v>
      </c>
      <c r="M58" s="32">
        <v>855</v>
      </c>
      <c r="N58" s="11">
        <f>RANK(M58,$M$9:$M$143,0)</f>
        <v>44</v>
      </c>
    </row>
    <row r="59" spans="1:14" ht="13.5" customHeight="1">
      <c r="A59" s="27">
        <f>RANK(G59,$G$9:$G$143,0)</f>
        <v>51</v>
      </c>
      <c r="B59" s="28" t="s">
        <v>419</v>
      </c>
      <c r="C59" s="29" t="s">
        <v>23</v>
      </c>
      <c r="D59" s="29" t="s">
        <v>6</v>
      </c>
      <c r="E59" s="29" t="s">
        <v>104</v>
      </c>
      <c r="F59" s="29" t="s">
        <v>43</v>
      </c>
      <c r="G59" s="30">
        <v>2443</v>
      </c>
      <c r="H59" s="31">
        <f>G59-$G$8</f>
        <v>-531</v>
      </c>
      <c r="I59" s="32">
        <v>817</v>
      </c>
      <c r="J59" s="11">
        <f>RANK(I59,$I$9:$I$143,0)</f>
        <v>59</v>
      </c>
      <c r="K59" s="32">
        <v>715</v>
      </c>
      <c r="L59" s="11">
        <f>RANK(K59,$K$9:$K$143,0)</f>
        <v>74</v>
      </c>
      <c r="M59" s="32">
        <v>911</v>
      </c>
      <c r="N59" s="11">
        <f>RANK(M59,$M$9:$M$143,0)</f>
        <v>10</v>
      </c>
    </row>
    <row r="60" spans="1:14" ht="13.5" customHeight="1">
      <c r="A60" s="27">
        <f>RANK(G60,$G$9:$G$143,0)</f>
        <v>52</v>
      </c>
      <c r="B60" s="28" t="s">
        <v>428</v>
      </c>
      <c r="C60" s="29" t="s">
        <v>113</v>
      </c>
      <c r="D60" s="29" t="s">
        <v>7</v>
      </c>
      <c r="E60" s="29" t="s">
        <v>346</v>
      </c>
      <c r="F60" s="29" t="s">
        <v>43</v>
      </c>
      <c r="G60" s="30">
        <v>2437</v>
      </c>
      <c r="H60" s="31">
        <f>G60-$G$8</f>
        <v>-537</v>
      </c>
      <c r="I60" s="32">
        <v>856</v>
      </c>
      <c r="J60" s="11">
        <f>RANK(I60,$I$9:$I$143,0)</f>
        <v>45</v>
      </c>
      <c r="K60" s="32">
        <v>742</v>
      </c>
      <c r="L60" s="11">
        <f>RANK(K60,$K$9:$K$143,0)</f>
        <v>64</v>
      </c>
      <c r="M60" s="32">
        <v>839</v>
      </c>
      <c r="N60" s="11">
        <f>RANK(M60,$M$9:$M$143,0)</f>
        <v>58</v>
      </c>
    </row>
    <row r="61" spans="1:14" ht="13.5" customHeight="1">
      <c r="A61" s="27">
        <f>RANK(G61,$G$9:$G$143,0)</f>
        <v>53</v>
      </c>
      <c r="B61" s="28" t="s">
        <v>429</v>
      </c>
      <c r="C61" s="29" t="s">
        <v>113</v>
      </c>
      <c r="D61" s="29" t="s">
        <v>9</v>
      </c>
      <c r="E61" s="29" t="s">
        <v>271</v>
      </c>
      <c r="F61" s="29" t="s">
        <v>43</v>
      </c>
      <c r="G61" s="30">
        <v>2434</v>
      </c>
      <c r="H61" s="31">
        <f>G61-$G$8</f>
        <v>-540</v>
      </c>
      <c r="I61" s="32">
        <v>822</v>
      </c>
      <c r="J61" s="11">
        <f>RANK(I61,$I$9:$I$143,0)</f>
        <v>55</v>
      </c>
      <c r="K61" s="32">
        <v>742</v>
      </c>
      <c r="L61" s="11">
        <f>RANK(K61,$K$9:$K$143,0)</f>
        <v>64</v>
      </c>
      <c r="M61" s="32">
        <v>870</v>
      </c>
      <c r="N61" s="11">
        <f>RANK(M61,$M$9:$M$143,0)</f>
        <v>31</v>
      </c>
    </row>
    <row r="62" spans="1:14" ht="13.5" customHeight="1">
      <c r="A62" s="27">
        <f>RANK(G62,$G$9:$G$143,0)</f>
        <v>54</v>
      </c>
      <c r="B62" s="28" t="s">
        <v>437</v>
      </c>
      <c r="C62" s="29" t="s">
        <v>113</v>
      </c>
      <c r="D62" s="29" t="s">
        <v>7</v>
      </c>
      <c r="E62" s="29" t="s">
        <v>72</v>
      </c>
      <c r="F62" s="29" t="s">
        <v>43</v>
      </c>
      <c r="G62" s="30">
        <v>2426</v>
      </c>
      <c r="H62" s="31">
        <f>G62-$G$8</f>
        <v>-548</v>
      </c>
      <c r="I62" s="32">
        <v>807</v>
      </c>
      <c r="J62" s="11">
        <f>RANK(I62,$I$9:$I$143,0)</f>
        <v>63</v>
      </c>
      <c r="K62" s="32">
        <v>771</v>
      </c>
      <c r="L62" s="11">
        <f>RANK(K62,$K$9:$K$143,0)</f>
        <v>45</v>
      </c>
      <c r="M62" s="32">
        <v>848</v>
      </c>
      <c r="N62" s="11">
        <f>RANK(M62,$M$9:$M$143,0)</f>
        <v>54</v>
      </c>
    </row>
    <row r="63" spans="1:14" ht="13.5" customHeight="1">
      <c r="A63" s="27">
        <f>RANK(G63,$G$9:$G$143,0)</f>
        <v>55</v>
      </c>
      <c r="B63" s="28" t="s">
        <v>445</v>
      </c>
      <c r="C63" s="29" t="s">
        <v>61</v>
      </c>
      <c r="D63" s="29" t="s">
        <v>10</v>
      </c>
      <c r="E63" s="29" t="s">
        <v>136</v>
      </c>
      <c r="F63" s="29" t="s">
        <v>43</v>
      </c>
      <c r="G63" s="30">
        <v>2413</v>
      </c>
      <c r="H63" s="31">
        <f>G63-$G$8</f>
        <v>-561</v>
      </c>
      <c r="I63" s="32">
        <v>866</v>
      </c>
      <c r="J63" s="11">
        <f>RANK(I63,$I$9:$I$143,0)</f>
        <v>38</v>
      </c>
      <c r="K63" s="32">
        <v>698</v>
      </c>
      <c r="L63" s="11">
        <f>RANK(K63,$K$9:$K$143,0)</f>
        <v>91</v>
      </c>
      <c r="M63" s="32">
        <v>849</v>
      </c>
      <c r="N63" s="11">
        <f>RANK(M63,$M$9:$M$143,0)</f>
        <v>50</v>
      </c>
    </row>
    <row r="64" spans="1:14" ht="13.5" customHeight="1">
      <c r="A64" s="27">
        <f>RANK(G64,$G$9:$G$143,0)</f>
        <v>56</v>
      </c>
      <c r="B64" s="28" t="s">
        <v>447</v>
      </c>
      <c r="C64" s="29" t="s">
        <v>113</v>
      </c>
      <c r="D64" s="29" t="s">
        <v>7</v>
      </c>
      <c r="E64" s="29" t="s">
        <v>448</v>
      </c>
      <c r="F64" s="29" t="s">
        <v>43</v>
      </c>
      <c r="G64" s="30">
        <v>2408</v>
      </c>
      <c r="H64" s="31">
        <f>G64-$G$8</f>
        <v>-566</v>
      </c>
      <c r="I64" s="32">
        <v>832</v>
      </c>
      <c r="J64" s="11">
        <f>RANK(I64,$I$9:$I$143,0)</f>
        <v>52</v>
      </c>
      <c r="K64" s="32">
        <v>702</v>
      </c>
      <c r="L64" s="11">
        <f>RANK(K64,$K$9:$K$143,0)</f>
        <v>84</v>
      </c>
      <c r="M64" s="32">
        <v>874</v>
      </c>
      <c r="N64" s="11">
        <f>RANK(M64,$M$9:$M$143,0)</f>
        <v>27</v>
      </c>
    </row>
    <row r="65" spans="1:14" ht="13.5" customHeight="1">
      <c r="A65" s="27">
        <f>RANK(G65,$G$9:$G$143,0)</f>
        <v>57</v>
      </c>
      <c r="B65" s="28" t="s">
        <v>452</v>
      </c>
      <c r="C65" s="29" t="s">
        <v>61</v>
      </c>
      <c r="D65" s="29" t="s">
        <v>7</v>
      </c>
      <c r="E65" s="29" t="s">
        <v>357</v>
      </c>
      <c r="F65" s="29" t="s">
        <v>43</v>
      </c>
      <c r="G65" s="30">
        <v>2402</v>
      </c>
      <c r="H65" s="31">
        <f>G65-$G$8</f>
        <v>-572</v>
      </c>
      <c r="I65" s="32">
        <v>843</v>
      </c>
      <c r="J65" s="11">
        <f>RANK(I65,$I$9:$I$143,0)</f>
        <v>46</v>
      </c>
      <c r="K65" s="32">
        <v>744</v>
      </c>
      <c r="L65" s="11">
        <f>RANK(K65,$K$9:$K$143,0)</f>
        <v>62</v>
      </c>
      <c r="M65" s="32">
        <v>815</v>
      </c>
      <c r="N65" s="11">
        <f>RANK(M65,$M$9:$M$143,0)</f>
        <v>75</v>
      </c>
    </row>
    <row r="66" spans="1:14" ht="13.5" customHeight="1">
      <c r="A66" s="27">
        <f>RANK(G66,$G$9:$G$143,0)</f>
        <v>57</v>
      </c>
      <c r="B66" s="28" t="s">
        <v>453</v>
      </c>
      <c r="C66" s="29" t="s">
        <v>113</v>
      </c>
      <c r="D66" s="29" t="s">
        <v>8</v>
      </c>
      <c r="E66" s="29" t="s">
        <v>214</v>
      </c>
      <c r="F66" s="29" t="s">
        <v>43</v>
      </c>
      <c r="G66" s="30">
        <v>2402</v>
      </c>
      <c r="H66" s="31">
        <f>G66-$G$8</f>
        <v>-572</v>
      </c>
      <c r="I66" s="32">
        <v>813</v>
      </c>
      <c r="J66" s="11">
        <f>RANK(I66,$I$9:$I$143,0)</f>
        <v>60</v>
      </c>
      <c r="K66" s="32">
        <v>790</v>
      </c>
      <c r="L66" s="11">
        <f>RANK(K66,$K$9:$K$143,0)</f>
        <v>35</v>
      </c>
      <c r="M66" s="32">
        <v>799</v>
      </c>
      <c r="N66" s="11">
        <f>RANK(M66,$M$9:$M$143,0)</f>
        <v>85</v>
      </c>
    </row>
    <row r="67" spans="1:14" ht="13.5" customHeight="1">
      <c r="A67" s="27">
        <f>RANK(G67,$G$9:$G$143,0)</f>
        <v>59</v>
      </c>
      <c r="B67" s="28" t="s">
        <v>463</v>
      </c>
      <c r="C67" s="29" t="s">
        <v>113</v>
      </c>
      <c r="D67" s="29" t="s">
        <v>8</v>
      </c>
      <c r="E67" s="29" t="s">
        <v>346</v>
      </c>
      <c r="F67" s="29" t="s">
        <v>43</v>
      </c>
      <c r="G67" s="30">
        <v>2394</v>
      </c>
      <c r="H67" s="31">
        <f>G67-$G$8</f>
        <v>-580</v>
      </c>
      <c r="I67" s="32">
        <v>843</v>
      </c>
      <c r="J67" s="11">
        <f>RANK(I67,$I$9:$I$143,0)</f>
        <v>46</v>
      </c>
      <c r="K67" s="32">
        <v>757</v>
      </c>
      <c r="L67" s="11">
        <f>RANK(K67,$K$9:$K$143,0)</f>
        <v>55</v>
      </c>
      <c r="M67" s="32">
        <v>794</v>
      </c>
      <c r="N67" s="11">
        <f>RANK(M67,$M$9:$M$143,0)</f>
        <v>92</v>
      </c>
    </row>
    <row r="68" spans="1:14" ht="13.5" customHeight="1">
      <c r="A68" s="27">
        <f>RANK(G68,$G$9:$G$143,0)</f>
        <v>60</v>
      </c>
      <c r="B68" s="28" t="s">
        <v>470</v>
      </c>
      <c r="C68" s="29" t="s">
        <v>61</v>
      </c>
      <c r="D68" s="29" t="s">
        <v>8</v>
      </c>
      <c r="E68" s="29" t="s">
        <v>448</v>
      </c>
      <c r="F68" s="29" t="s">
        <v>43</v>
      </c>
      <c r="G68" s="30">
        <v>2388</v>
      </c>
      <c r="H68" s="31">
        <f>G68-$G$8</f>
        <v>-586</v>
      </c>
      <c r="I68" s="32">
        <v>802</v>
      </c>
      <c r="J68" s="11">
        <f>RANK(I68,$I$9:$I$143,0)</f>
        <v>67</v>
      </c>
      <c r="K68" s="32">
        <v>764</v>
      </c>
      <c r="L68" s="11">
        <f>RANK(K68,$K$9:$K$143,0)</f>
        <v>48</v>
      </c>
      <c r="M68" s="32">
        <v>822</v>
      </c>
      <c r="N68" s="11">
        <f>RANK(M68,$M$9:$M$143,0)</f>
        <v>73</v>
      </c>
    </row>
    <row r="69" spans="1:14" ht="13.5" customHeight="1">
      <c r="A69" s="27">
        <f>RANK(G69,$G$9:$G$143,0)</f>
        <v>61</v>
      </c>
      <c r="B69" s="28" t="s">
        <v>483</v>
      </c>
      <c r="C69" s="29" t="s">
        <v>113</v>
      </c>
      <c r="D69" s="29" t="s">
        <v>8</v>
      </c>
      <c r="E69" s="29" t="s">
        <v>346</v>
      </c>
      <c r="F69" s="29" t="s">
        <v>43</v>
      </c>
      <c r="G69" s="30">
        <v>2381</v>
      </c>
      <c r="H69" s="31">
        <f>G69-$G$8</f>
        <v>-593</v>
      </c>
      <c r="I69" s="32">
        <v>805</v>
      </c>
      <c r="J69" s="11">
        <f>RANK(I69,$I$9:$I$143,0)</f>
        <v>66</v>
      </c>
      <c r="K69" s="32">
        <v>708</v>
      </c>
      <c r="L69" s="11">
        <f>RANK(K69,$K$9:$K$143,0)</f>
        <v>80</v>
      </c>
      <c r="M69" s="32">
        <v>868</v>
      </c>
      <c r="N69" s="11">
        <f>RANK(M69,$M$9:$M$143,0)</f>
        <v>33</v>
      </c>
    </row>
    <row r="70" spans="1:14" ht="13.5" customHeight="1">
      <c r="A70" s="27">
        <f>RANK(G70,$G$9:$G$143,0)</f>
        <v>62</v>
      </c>
      <c r="B70" s="28" t="s">
        <v>492</v>
      </c>
      <c r="C70" s="29" t="s">
        <v>113</v>
      </c>
      <c r="D70" s="29" t="s">
        <v>8</v>
      </c>
      <c r="E70" s="29" t="s">
        <v>72</v>
      </c>
      <c r="F70" s="29" t="s">
        <v>43</v>
      </c>
      <c r="G70" s="30">
        <v>2372</v>
      </c>
      <c r="H70" s="31">
        <f>G70-$G$8</f>
        <v>-602</v>
      </c>
      <c r="I70" s="32">
        <v>740</v>
      </c>
      <c r="J70" s="11">
        <f>RANK(I70,$I$9:$I$143,0)</f>
        <v>85</v>
      </c>
      <c r="K70" s="32">
        <v>747</v>
      </c>
      <c r="L70" s="11">
        <f>RANK(K70,$K$9:$K$143,0)</f>
        <v>60</v>
      </c>
      <c r="M70" s="32">
        <v>885</v>
      </c>
      <c r="N70" s="11">
        <f>RANK(M70,$M$9:$M$143,0)</f>
        <v>20</v>
      </c>
    </row>
    <row r="71" spans="1:14" ht="13.5" customHeight="1">
      <c r="A71" s="27">
        <f>RANK(G71,$G$9:$G$143,0)</f>
        <v>63</v>
      </c>
      <c r="B71" s="28" t="s">
        <v>514</v>
      </c>
      <c r="C71" s="29" t="s">
        <v>113</v>
      </c>
      <c r="D71" s="29" t="s">
        <v>11</v>
      </c>
      <c r="E71" s="29" t="s">
        <v>448</v>
      </c>
      <c r="F71" s="29" t="s">
        <v>43</v>
      </c>
      <c r="G71" s="30">
        <v>2349</v>
      </c>
      <c r="H71" s="31">
        <f>G71-$G$8</f>
        <v>-625</v>
      </c>
      <c r="I71" s="32">
        <v>883</v>
      </c>
      <c r="J71" s="11">
        <f>RANK(I71,$I$9:$I$143,0)</f>
        <v>35</v>
      </c>
      <c r="K71" s="32">
        <v>617</v>
      </c>
      <c r="L71" s="11">
        <f>RANK(K71,$K$9:$K$143,0)</f>
        <v>126</v>
      </c>
      <c r="M71" s="32">
        <v>849</v>
      </c>
      <c r="N71" s="11">
        <f>RANK(M71,$M$9:$M$143,0)</f>
        <v>50</v>
      </c>
    </row>
    <row r="72" spans="1:14" ht="13.5" customHeight="1">
      <c r="A72" s="27">
        <f>RANK(G72,$G$9:$G$143,0)</f>
        <v>64</v>
      </c>
      <c r="B72" s="28" t="s">
        <v>516</v>
      </c>
      <c r="C72" s="29" t="s">
        <v>61</v>
      </c>
      <c r="D72" s="29" t="s">
        <v>7</v>
      </c>
      <c r="E72" s="29" t="s">
        <v>136</v>
      </c>
      <c r="F72" s="29" t="s">
        <v>43</v>
      </c>
      <c r="G72" s="30">
        <v>2348</v>
      </c>
      <c r="H72" s="31">
        <f>G72-$G$8</f>
        <v>-626</v>
      </c>
      <c r="I72" s="32">
        <v>761</v>
      </c>
      <c r="J72" s="11">
        <f>RANK(I72,$I$9:$I$143,0)</f>
        <v>79</v>
      </c>
      <c r="K72" s="32">
        <v>724</v>
      </c>
      <c r="L72" s="11">
        <f>RANK(K72,$K$9:$K$143,0)</f>
        <v>71</v>
      </c>
      <c r="M72" s="32">
        <v>863</v>
      </c>
      <c r="N72" s="11">
        <f>RANK(M72,$M$9:$M$143,0)</f>
        <v>39</v>
      </c>
    </row>
    <row r="73" spans="1:14" ht="13.5" customHeight="1">
      <c r="A73" s="27">
        <f>RANK(G73,$G$9:$G$143,0)</f>
        <v>65</v>
      </c>
      <c r="B73" s="28" t="s">
        <v>519</v>
      </c>
      <c r="C73" s="29" t="s">
        <v>113</v>
      </c>
      <c r="D73" s="29" t="s">
        <v>10</v>
      </c>
      <c r="E73" s="29" t="s">
        <v>271</v>
      </c>
      <c r="F73" s="29" t="s">
        <v>43</v>
      </c>
      <c r="G73" s="30">
        <v>2344</v>
      </c>
      <c r="H73" s="31">
        <f>G73-$G$8</f>
        <v>-630</v>
      </c>
      <c r="I73" s="32">
        <v>720</v>
      </c>
      <c r="J73" s="11">
        <f>RANK(I73,$I$9:$I$143,0)</f>
        <v>93</v>
      </c>
      <c r="K73" s="32">
        <v>777</v>
      </c>
      <c r="L73" s="11">
        <f>RANK(K73,$K$9:$K$143,0)</f>
        <v>42</v>
      </c>
      <c r="M73" s="32">
        <v>847</v>
      </c>
      <c r="N73" s="11">
        <f>RANK(M73,$M$9:$M$143,0)</f>
        <v>55</v>
      </c>
    </row>
    <row r="74" spans="1:14" ht="13.5" customHeight="1">
      <c r="A74" s="27">
        <f>RANK(G74,$G$9:$G$143,0)</f>
        <v>66</v>
      </c>
      <c r="B74" s="28" t="s">
        <v>526</v>
      </c>
      <c r="C74" s="29" t="s">
        <v>113</v>
      </c>
      <c r="D74" s="29" t="s">
        <v>10</v>
      </c>
      <c r="E74" s="29" t="s">
        <v>136</v>
      </c>
      <c r="F74" s="29" t="s">
        <v>43</v>
      </c>
      <c r="G74" s="30">
        <v>2338</v>
      </c>
      <c r="H74" s="31">
        <f>G74-$G$8</f>
        <v>-636</v>
      </c>
      <c r="I74" s="32">
        <v>860</v>
      </c>
      <c r="J74" s="11">
        <f>RANK(I74,$I$9:$I$143,0)</f>
        <v>41</v>
      </c>
      <c r="K74" s="32">
        <v>685</v>
      </c>
      <c r="L74" s="11">
        <f>RANK(K74,$K$9:$K$143,0)</f>
        <v>100</v>
      </c>
      <c r="M74" s="32">
        <v>793</v>
      </c>
      <c r="N74" s="11">
        <f>RANK(M74,$M$9:$M$143,0)</f>
        <v>93</v>
      </c>
    </row>
    <row r="75" spans="1:14" ht="13.5" customHeight="1">
      <c r="A75" s="27">
        <f>RANK(G75,$G$9:$G$143,0)</f>
        <v>67</v>
      </c>
      <c r="B75" s="28" t="s">
        <v>531</v>
      </c>
      <c r="C75" s="29" t="s">
        <v>113</v>
      </c>
      <c r="D75" s="29" t="s">
        <v>11</v>
      </c>
      <c r="E75" s="29" t="s">
        <v>214</v>
      </c>
      <c r="F75" s="29" t="s">
        <v>43</v>
      </c>
      <c r="G75" s="30">
        <v>2331</v>
      </c>
      <c r="H75" s="31">
        <f>G75-$G$8</f>
        <v>-643</v>
      </c>
      <c r="I75" s="32">
        <v>795</v>
      </c>
      <c r="J75" s="11">
        <f>RANK(I75,$I$9:$I$143,0)</f>
        <v>69</v>
      </c>
      <c r="K75" s="32">
        <v>702</v>
      </c>
      <c r="L75" s="11">
        <f>RANK(K75,$K$9:$K$143,0)</f>
        <v>84</v>
      </c>
      <c r="M75" s="32">
        <v>834</v>
      </c>
      <c r="N75" s="11">
        <f>RANK(M75,$M$9:$M$143,0)</f>
        <v>62</v>
      </c>
    </row>
    <row r="76" spans="1:14" ht="13.5" customHeight="1">
      <c r="A76" s="27">
        <f>RANK(G76,$G$9:$G$143,0)</f>
        <v>68</v>
      </c>
      <c r="B76" s="28" t="s">
        <v>535</v>
      </c>
      <c r="C76" s="29" t="s">
        <v>113</v>
      </c>
      <c r="D76" s="29" t="s">
        <v>11</v>
      </c>
      <c r="E76" s="29" t="s">
        <v>346</v>
      </c>
      <c r="F76" s="29" t="s">
        <v>43</v>
      </c>
      <c r="G76" s="30">
        <v>2329</v>
      </c>
      <c r="H76" s="31">
        <f>G76-$G$8</f>
        <v>-645</v>
      </c>
      <c r="I76" s="32">
        <v>749</v>
      </c>
      <c r="J76" s="11">
        <f>RANK(I76,$I$9:$I$143,0)</f>
        <v>83</v>
      </c>
      <c r="K76" s="32">
        <v>811</v>
      </c>
      <c r="L76" s="11">
        <f>RANK(K76,$K$9:$K$143,0)</f>
        <v>28</v>
      </c>
      <c r="M76" s="32">
        <v>769</v>
      </c>
      <c r="N76" s="11">
        <f>RANK(M76,$M$9:$M$143,0)</f>
        <v>100</v>
      </c>
    </row>
    <row r="77" spans="1:14" ht="13.5" customHeight="1">
      <c r="A77" s="27">
        <f>RANK(G77,$G$9:$G$143,0)</f>
        <v>69</v>
      </c>
      <c r="B77" s="28" t="s">
        <v>538</v>
      </c>
      <c r="C77" s="29" t="s">
        <v>23</v>
      </c>
      <c r="D77" s="29" t="s">
        <v>8</v>
      </c>
      <c r="E77" s="29" t="s">
        <v>271</v>
      </c>
      <c r="F77" s="29" t="s">
        <v>43</v>
      </c>
      <c r="G77" s="30">
        <v>2327</v>
      </c>
      <c r="H77" s="31">
        <f>G77-$G$8</f>
        <v>-647</v>
      </c>
      <c r="I77" s="32">
        <v>769</v>
      </c>
      <c r="J77" s="11">
        <f>RANK(I77,$I$9:$I$143,0)</f>
        <v>76</v>
      </c>
      <c r="K77" s="32">
        <v>743</v>
      </c>
      <c r="L77" s="11">
        <f>RANK(K77,$K$9:$K$143,0)</f>
        <v>63</v>
      </c>
      <c r="M77" s="32">
        <v>815</v>
      </c>
      <c r="N77" s="11">
        <f>RANK(M77,$M$9:$M$143,0)</f>
        <v>75</v>
      </c>
    </row>
    <row r="78" spans="1:14" ht="13.5" customHeight="1">
      <c r="A78" s="27">
        <f>RANK(G78,$G$9:$G$143,0)</f>
        <v>70</v>
      </c>
      <c r="B78" s="28" t="s">
        <v>556</v>
      </c>
      <c r="C78" s="29" t="s">
        <v>113</v>
      </c>
      <c r="D78" s="29" t="s">
        <v>9</v>
      </c>
      <c r="E78" s="29" t="s">
        <v>271</v>
      </c>
      <c r="F78" s="29" t="s">
        <v>43</v>
      </c>
      <c r="G78" s="30">
        <v>2318</v>
      </c>
      <c r="H78" s="31">
        <f>G78-$G$8</f>
        <v>-656</v>
      </c>
      <c r="I78" s="32">
        <v>675</v>
      </c>
      <c r="J78" s="11">
        <f>RANK(I78,$I$9:$I$143,0)</f>
        <v>108</v>
      </c>
      <c r="K78" s="32">
        <v>817</v>
      </c>
      <c r="L78" s="11">
        <f>RANK(K78,$K$9:$K$143,0)</f>
        <v>24</v>
      </c>
      <c r="M78" s="32">
        <v>826</v>
      </c>
      <c r="N78" s="11">
        <f>RANK(M78,$M$9:$M$143,0)</f>
        <v>69</v>
      </c>
    </row>
    <row r="79" spans="1:14" ht="13.5" customHeight="1">
      <c r="A79" s="27">
        <f>RANK(G79,$G$9:$G$143,0)</f>
        <v>71</v>
      </c>
      <c r="B79" s="28" t="s">
        <v>562</v>
      </c>
      <c r="C79" s="29" t="s">
        <v>61</v>
      </c>
      <c r="D79" s="29" t="s">
        <v>10</v>
      </c>
      <c r="E79" s="29" t="s">
        <v>346</v>
      </c>
      <c r="F79" s="29" t="s">
        <v>43</v>
      </c>
      <c r="G79" s="30">
        <v>2315</v>
      </c>
      <c r="H79" s="31">
        <f>G79-$G$8</f>
        <v>-659</v>
      </c>
      <c r="I79" s="32">
        <v>792</v>
      </c>
      <c r="J79" s="11">
        <f>RANK(I79,$I$9:$I$143,0)</f>
        <v>71</v>
      </c>
      <c r="K79" s="32">
        <v>674</v>
      </c>
      <c r="L79" s="11">
        <f>RANK(K79,$K$9:$K$143,0)</f>
        <v>106</v>
      </c>
      <c r="M79" s="32">
        <v>849</v>
      </c>
      <c r="N79" s="11">
        <f>RANK(M79,$M$9:$M$143,0)</f>
        <v>50</v>
      </c>
    </row>
    <row r="80" spans="1:14" ht="13.5" customHeight="1">
      <c r="A80" s="27">
        <f>RANK(G80,$G$9:$G$143,0)</f>
        <v>72</v>
      </c>
      <c r="B80" s="28" t="s">
        <v>567</v>
      </c>
      <c r="C80" s="29" t="s">
        <v>113</v>
      </c>
      <c r="D80" s="29" t="s">
        <v>9</v>
      </c>
      <c r="E80" s="29" t="s">
        <v>72</v>
      </c>
      <c r="F80" s="29" t="s">
        <v>43</v>
      </c>
      <c r="G80" s="30">
        <v>2313</v>
      </c>
      <c r="H80" s="31">
        <f>G80-$G$8</f>
        <v>-661</v>
      </c>
      <c r="I80" s="32">
        <v>653</v>
      </c>
      <c r="J80" s="11">
        <f>RANK(I80,$I$9:$I$143,0)</f>
        <v>113</v>
      </c>
      <c r="K80" s="32">
        <v>738</v>
      </c>
      <c r="L80" s="11">
        <f>RANK(K80,$K$9:$K$143,0)</f>
        <v>66</v>
      </c>
      <c r="M80" s="32">
        <v>922</v>
      </c>
      <c r="N80" s="11">
        <f>RANK(M80,$M$9:$M$143,0)</f>
        <v>8</v>
      </c>
    </row>
    <row r="81" spans="1:14" ht="13.5" customHeight="1">
      <c r="A81" s="27">
        <f>RANK(G81,$G$9:$G$143,0)</f>
        <v>73</v>
      </c>
      <c r="B81" s="28" t="s">
        <v>574</v>
      </c>
      <c r="C81" s="29" t="s">
        <v>61</v>
      </c>
      <c r="D81" s="29" t="s">
        <v>10</v>
      </c>
      <c r="E81" s="29" t="s">
        <v>72</v>
      </c>
      <c r="F81" s="29" t="s">
        <v>43</v>
      </c>
      <c r="G81" s="30">
        <v>2307</v>
      </c>
      <c r="H81" s="31">
        <f>G81-$G$8</f>
        <v>-667</v>
      </c>
      <c r="I81" s="32">
        <v>818</v>
      </c>
      <c r="J81" s="11">
        <f>RANK(I81,$I$9:$I$143,0)</f>
        <v>58</v>
      </c>
      <c r="K81" s="32">
        <v>691</v>
      </c>
      <c r="L81" s="11">
        <f>RANK(K81,$K$9:$K$143,0)</f>
        <v>92</v>
      </c>
      <c r="M81" s="32">
        <v>798</v>
      </c>
      <c r="N81" s="11">
        <f>RANK(M81,$M$9:$M$143,0)</f>
        <v>87</v>
      </c>
    </row>
    <row r="82" spans="1:14" ht="13.5" customHeight="1">
      <c r="A82" s="27">
        <f>RANK(G82,$G$9:$G$143,0)</f>
        <v>74</v>
      </c>
      <c r="B82" s="28" t="s">
        <v>576</v>
      </c>
      <c r="C82" s="29" t="s">
        <v>113</v>
      </c>
      <c r="D82" s="29" t="s">
        <v>8</v>
      </c>
      <c r="E82" s="29" t="s">
        <v>346</v>
      </c>
      <c r="F82" s="29" t="s">
        <v>43</v>
      </c>
      <c r="G82" s="30">
        <v>2306</v>
      </c>
      <c r="H82" s="31">
        <f>G82-$G$8</f>
        <v>-668</v>
      </c>
      <c r="I82" s="32">
        <v>730</v>
      </c>
      <c r="J82" s="11">
        <f>RANK(I82,$I$9:$I$143,0)</f>
        <v>89</v>
      </c>
      <c r="K82" s="32">
        <v>678</v>
      </c>
      <c r="L82" s="11">
        <f>RANK(K82,$K$9:$K$143,0)</f>
        <v>103</v>
      </c>
      <c r="M82" s="32">
        <v>898</v>
      </c>
      <c r="N82" s="11">
        <f>RANK(M82,$M$9:$M$143,0)</f>
        <v>15</v>
      </c>
    </row>
    <row r="83" spans="1:14" ht="13.5" customHeight="1">
      <c r="A83" s="27">
        <f>RANK(G83,$G$9:$G$143,0)</f>
        <v>74</v>
      </c>
      <c r="B83" s="28" t="s">
        <v>577</v>
      </c>
      <c r="C83" s="29" t="s">
        <v>23</v>
      </c>
      <c r="D83" s="29" t="s">
        <v>10</v>
      </c>
      <c r="E83" s="29" t="s">
        <v>578</v>
      </c>
      <c r="F83" s="29" t="s">
        <v>43</v>
      </c>
      <c r="G83" s="30">
        <v>2306</v>
      </c>
      <c r="H83" s="31">
        <f>G83-$G$8</f>
        <v>-668</v>
      </c>
      <c r="I83" s="32">
        <v>748</v>
      </c>
      <c r="J83" s="11">
        <f>RANK(I83,$I$9:$I$143,0)</f>
        <v>84</v>
      </c>
      <c r="K83" s="32">
        <v>789</v>
      </c>
      <c r="L83" s="11">
        <f>RANK(K83,$K$9:$K$143,0)</f>
        <v>38</v>
      </c>
      <c r="M83" s="32">
        <v>769</v>
      </c>
      <c r="N83" s="11">
        <f>RANK(M83,$M$9:$M$143,0)</f>
        <v>100</v>
      </c>
    </row>
    <row r="84" spans="1:14" ht="13.5" customHeight="1">
      <c r="A84" s="27">
        <f>RANK(G84,$G$9:$G$143,0)</f>
        <v>76</v>
      </c>
      <c r="B84" s="28" t="s">
        <v>580</v>
      </c>
      <c r="C84" s="29" t="s">
        <v>61</v>
      </c>
      <c r="D84" s="29" t="s">
        <v>9</v>
      </c>
      <c r="E84" s="29" t="s">
        <v>101</v>
      </c>
      <c r="F84" s="29" t="s">
        <v>43</v>
      </c>
      <c r="G84" s="30">
        <v>2305</v>
      </c>
      <c r="H84" s="31">
        <f>G84-$G$8</f>
        <v>-669</v>
      </c>
      <c r="I84" s="32">
        <v>780</v>
      </c>
      <c r="J84" s="11">
        <f>RANK(I84,$I$9:$I$143,0)</f>
        <v>74</v>
      </c>
      <c r="K84" s="32">
        <v>729</v>
      </c>
      <c r="L84" s="11">
        <f>RANK(K84,$K$9:$K$143,0)</f>
        <v>69</v>
      </c>
      <c r="M84" s="32">
        <v>796</v>
      </c>
      <c r="N84" s="11">
        <f>RANK(M84,$M$9:$M$143,0)</f>
        <v>91</v>
      </c>
    </row>
    <row r="85" spans="1:14" ht="13.5" customHeight="1">
      <c r="A85" s="27">
        <f>RANK(G85,$G$9:$G$143,0)</f>
        <v>77</v>
      </c>
      <c r="B85" s="28" t="s">
        <v>588</v>
      </c>
      <c r="C85" s="29" t="s">
        <v>113</v>
      </c>
      <c r="D85" s="29" t="s">
        <v>10</v>
      </c>
      <c r="E85" s="29" t="s">
        <v>346</v>
      </c>
      <c r="F85" s="29" t="s">
        <v>43</v>
      </c>
      <c r="G85" s="30">
        <v>2296</v>
      </c>
      <c r="H85" s="31">
        <f>G85-$G$8</f>
        <v>-678</v>
      </c>
      <c r="I85" s="32">
        <v>722</v>
      </c>
      <c r="J85" s="11">
        <f>RANK(I85,$I$9:$I$143,0)</f>
        <v>91</v>
      </c>
      <c r="K85" s="32">
        <v>745</v>
      </c>
      <c r="L85" s="11">
        <f>RANK(K85,$K$9:$K$143,0)</f>
        <v>61</v>
      </c>
      <c r="M85" s="32">
        <v>829</v>
      </c>
      <c r="N85" s="11">
        <f>RANK(M85,$M$9:$M$143,0)</f>
        <v>66</v>
      </c>
    </row>
    <row r="86" spans="1:14" ht="13.5" customHeight="1">
      <c r="A86" s="27">
        <f>RANK(G86,$G$9:$G$143,0)</f>
        <v>78</v>
      </c>
      <c r="B86" s="28" t="s">
        <v>592</v>
      </c>
      <c r="C86" s="29" t="s">
        <v>61</v>
      </c>
      <c r="D86" s="29" t="s">
        <v>11</v>
      </c>
      <c r="E86" s="29" t="s">
        <v>136</v>
      </c>
      <c r="F86" s="29" t="s">
        <v>43</v>
      </c>
      <c r="G86" s="30">
        <v>2294</v>
      </c>
      <c r="H86" s="31">
        <f>G86-$G$8</f>
        <v>-680</v>
      </c>
      <c r="I86" s="32">
        <v>695</v>
      </c>
      <c r="J86" s="11">
        <f>RANK(I86,$I$9:$I$143,0)</f>
        <v>103</v>
      </c>
      <c r="K86" s="32">
        <v>768</v>
      </c>
      <c r="L86" s="11">
        <f>RANK(K86,$K$9:$K$143,0)</f>
        <v>47</v>
      </c>
      <c r="M86" s="32">
        <v>831</v>
      </c>
      <c r="N86" s="11">
        <f>RANK(M86,$M$9:$M$143,0)</f>
        <v>64</v>
      </c>
    </row>
    <row r="87" spans="1:14" ht="13.5" customHeight="1">
      <c r="A87" s="27">
        <f>RANK(G87,$G$9:$G$143,0)</f>
        <v>79</v>
      </c>
      <c r="B87" s="28" t="s">
        <v>595</v>
      </c>
      <c r="C87" s="29" t="s">
        <v>61</v>
      </c>
      <c r="D87" s="29" t="s">
        <v>8</v>
      </c>
      <c r="E87" s="29" t="s">
        <v>271</v>
      </c>
      <c r="F87" s="29" t="s">
        <v>43</v>
      </c>
      <c r="G87" s="30">
        <v>2290</v>
      </c>
      <c r="H87" s="31">
        <f>G87-$G$8</f>
        <v>-684</v>
      </c>
      <c r="I87" s="32">
        <v>811</v>
      </c>
      <c r="J87" s="11">
        <f>RANK(I87,$I$9:$I$143,0)</f>
        <v>61</v>
      </c>
      <c r="K87" s="32">
        <v>715</v>
      </c>
      <c r="L87" s="11">
        <f>RANK(K87,$K$9:$K$143,0)</f>
        <v>74</v>
      </c>
      <c r="M87" s="32">
        <v>764</v>
      </c>
      <c r="N87" s="11">
        <f>RANK(M87,$M$9:$M$143,0)</f>
        <v>102</v>
      </c>
    </row>
    <row r="88" spans="1:14" ht="13.5" customHeight="1">
      <c r="A88" s="27">
        <f>RANK(G88,$G$9:$G$143,0)</f>
        <v>79</v>
      </c>
      <c r="B88" s="28" t="s">
        <v>596</v>
      </c>
      <c r="C88" s="29" t="s">
        <v>113</v>
      </c>
      <c r="D88" s="29" t="s">
        <v>11</v>
      </c>
      <c r="E88" s="29" t="s">
        <v>346</v>
      </c>
      <c r="F88" s="29" t="s">
        <v>43</v>
      </c>
      <c r="G88" s="30">
        <v>2290</v>
      </c>
      <c r="H88" s="31">
        <f>G88-$G$8</f>
        <v>-684</v>
      </c>
      <c r="I88" s="32">
        <v>895</v>
      </c>
      <c r="J88" s="11">
        <f>RANK(I88,$I$9:$I$143,0)</f>
        <v>30</v>
      </c>
      <c r="K88" s="32">
        <v>652</v>
      </c>
      <c r="L88" s="11">
        <f>RANK(K88,$K$9:$K$143,0)</f>
        <v>112</v>
      </c>
      <c r="M88" s="32">
        <v>743</v>
      </c>
      <c r="N88" s="11">
        <f>RANK(M88,$M$9:$M$143,0)</f>
        <v>112</v>
      </c>
    </row>
    <row r="89" spans="1:14" ht="13.5" customHeight="1">
      <c r="A89" s="27">
        <f>RANK(G89,$G$9:$G$143,0)</f>
        <v>81</v>
      </c>
      <c r="B89" s="28" t="s">
        <v>603</v>
      </c>
      <c r="C89" s="29" t="s">
        <v>23</v>
      </c>
      <c r="D89" s="29" t="s">
        <v>16</v>
      </c>
      <c r="E89" s="29" t="s">
        <v>101</v>
      </c>
      <c r="F89" s="29" t="s">
        <v>43</v>
      </c>
      <c r="G89" s="30">
        <v>2283</v>
      </c>
      <c r="H89" s="31">
        <f>G89-$G$8</f>
        <v>-691</v>
      </c>
      <c r="I89" s="32">
        <v>793</v>
      </c>
      <c r="J89" s="11">
        <f>RANK(I89,$I$9:$I$143,0)</f>
        <v>70</v>
      </c>
      <c r="K89" s="32">
        <v>677</v>
      </c>
      <c r="L89" s="11">
        <f>RANK(K89,$K$9:$K$143,0)</f>
        <v>104</v>
      </c>
      <c r="M89" s="32">
        <v>813</v>
      </c>
      <c r="N89" s="11">
        <f>RANK(M89,$M$9:$M$143,0)</f>
        <v>78</v>
      </c>
    </row>
    <row r="90" spans="1:14" ht="13.5" customHeight="1">
      <c r="A90" s="27">
        <f>RANK(G90,$G$9:$G$143,0)</f>
        <v>82</v>
      </c>
      <c r="B90" s="28" t="s">
        <v>605</v>
      </c>
      <c r="C90" s="29" t="s">
        <v>113</v>
      </c>
      <c r="D90" s="29" t="s">
        <v>14</v>
      </c>
      <c r="E90" s="29" t="s">
        <v>72</v>
      </c>
      <c r="F90" s="29" t="s">
        <v>43</v>
      </c>
      <c r="G90" s="30">
        <v>2282</v>
      </c>
      <c r="H90" s="31">
        <f>G90-$G$8</f>
        <v>-692</v>
      </c>
      <c r="I90" s="32">
        <v>705</v>
      </c>
      <c r="J90" s="11">
        <f>RANK(I90,$I$9:$I$143,0)</f>
        <v>100</v>
      </c>
      <c r="K90" s="32">
        <v>763</v>
      </c>
      <c r="L90" s="11">
        <f>RANK(K90,$K$9:$K$143,0)</f>
        <v>50</v>
      </c>
      <c r="M90" s="32">
        <v>814</v>
      </c>
      <c r="N90" s="11">
        <f>RANK(M90,$M$9:$M$143,0)</f>
        <v>77</v>
      </c>
    </row>
    <row r="91" spans="1:14" ht="13.5" customHeight="1">
      <c r="A91" s="27">
        <f>RANK(G91,$G$9:$G$143,0)</f>
        <v>83</v>
      </c>
      <c r="B91" s="28" t="s">
        <v>609</v>
      </c>
      <c r="C91" s="29" t="s">
        <v>61</v>
      </c>
      <c r="D91" s="29" t="s">
        <v>11</v>
      </c>
      <c r="E91" s="29" t="s">
        <v>346</v>
      </c>
      <c r="F91" s="29" t="s">
        <v>43</v>
      </c>
      <c r="G91" s="30">
        <v>2281</v>
      </c>
      <c r="H91" s="31">
        <f>G91-$G$8</f>
        <v>-693</v>
      </c>
      <c r="I91" s="32">
        <v>769</v>
      </c>
      <c r="J91" s="11">
        <f>RANK(I91,$I$9:$I$143,0)</f>
        <v>76</v>
      </c>
      <c r="K91" s="32">
        <v>662</v>
      </c>
      <c r="L91" s="11">
        <f>RANK(K91,$K$9:$K$143,0)</f>
        <v>109</v>
      </c>
      <c r="M91" s="32">
        <v>850</v>
      </c>
      <c r="N91" s="11">
        <f>RANK(M91,$M$9:$M$143,0)</f>
        <v>49</v>
      </c>
    </row>
    <row r="92" spans="1:14" ht="13.5" customHeight="1">
      <c r="A92" s="27">
        <f>RANK(G92,$G$9:$G$143,0)</f>
        <v>84</v>
      </c>
      <c r="B92" s="28" t="s">
        <v>617</v>
      </c>
      <c r="C92" s="29" t="s">
        <v>113</v>
      </c>
      <c r="D92" s="29" t="s">
        <v>11</v>
      </c>
      <c r="E92" s="29" t="s">
        <v>395</v>
      </c>
      <c r="F92" s="29" t="s">
        <v>43</v>
      </c>
      <c r="G92" s="30">
        <v>2276</v>
      </c>
      <c r="H92" s="31">
        <f>G92-$G$8</f>
        <v>-698</v>
      </c>
      <c r="I92" s="32">
        <v>753</v>
      </c>
      <c r="J92" s="11">
        <f>RANK(I92,$I$9:$I$143,0)</f>
        <v>82</v>
      </c>
      <c r="K92" s="32">
        <v>717</v>
      </c>
      <c r="L92" s="11">
        <f>RANK(K92,$K$9:$K$143,0)</f>
        <v>73</v>
      </c>
      <c r="M92" s="32">
        <v>806</v>
      </c>
      <c r="N92" s="11">
        <f>RANK(M92,$M$9:$M$143,0)</f>
        <v>82</v>
      </c>
    </row>
    <row r="93" spans="1:14" ht="13.5" customHeight="1">
      <c r="A93" s="27">
        <f>RANK(G93,$G$9:$G$143,0)</f>
        <v>85</v>
      </c>
      <c r="B93" s="28" t="s">
        <v>634</v>
      </c>
      <c r="C93" s="29" t="s">
        <v>61</v>
      </c>
      <c r="D93" s="29" t="s">
        <v>11</v>
      </c>
      <c r="E93" s="29" t="s">
        <v>101</v>
      </c>
      <c r="F93" s="29" t="s">
        <v>43</v>
      </c>
      <c r="G93" s="30">
        <v>2257</v>
      </c>
      <c r="H93" s="31">
        <f>G93-$G$8</f>
        <v>-717</v>
      </c>
      <c r="I93" s="32">
        <v>783</v>
      </c>
      <c r="J93" s="11">
        <f>RANK(I93,$I$9:$I$143,0)</f>
        <v>73</v>
      </c>
      <c r="K93" s="32">
        <v>714</v>
      </c>
      <c r="L93" s="11">
        <f>RANK(K93,$K$9:$K$143,0)</f>
        <v>76</v>
      </c>
      <c r="M93" s="32">
        <v>760</v>
      </c>
      <c r="N93" s="11">
        <f>RANK(M93,$M$9:$M$143,0)</f>
        <v>106</v>
      </c>
    </row>
    <row r="94" spans="1:14" ht="13.5" customHeight="1">
      <c r="A94" s="27">
        <f>RANK(G94,$G$9:$G$143,0)</f>
        <v>86</v>
      </c>
      <c r="B94" s="28" t="s">
        <v>650</v>
      </c>
      <c r="C94" s="29" t="s">
        <v>113</v>
      </c>
      <c r="D94" s="29" t="s">
        <v>11</v>
      </c>
      <c r="E94" s="29" t="s">
        <v>214</v>
      </c>
      <c r="F94" s="29" t="s">
        <v>43</v>
      </c>
      <c r="G94" s="30">
        <v>2240</v>
      </c>
      <c r="H94" s="31">
        <f>G94-$G$8</f>
        <v>-734</v>
      </c>
      <c r="I94" s="32">
        <v>787</v>
      </c>
      <c r="J94" s="11">
        <f>RANK(I94,$I$9:$I$143,0)</f>
        <v>72</v>
      </c>
      <c r="K94" s="32">
        <v>681</v>
      </c>
      <c r="L94" s="11">
        <f>RANK(K94,$K$9:$K$143,0)</f>
        <v>101</v>
      </c>
      <c r="M94" s="32">
        <v>772</v>
      </c>
      <c r="N94" s="11">
        <f>RANK(M94,$M$9:$M$143,0)</f>
        <v>99</v>
      </c>
    </row>
    <row r="95" spans="1:14" ht="13.5" customHeight="1">
      <c r="A95" s="27">
        <f>RANK(G95,$G$9:$G$143,0)</f>
        <v>86</v>
      </c>
      <c r="B95" s="28" t="s">
        <v>651</v>
      </c>
      <c r="C95" s="29" t="s">
        <v>61</v>
      </c>
      <c r="D95" s="29" t="s">
        <v>11</v>
      </c>
      <c r="E95" s="29" t="s">
        <v>346</v>
      </c>
      <c r="F95" s="29" t="s">
        <v>43</v>
      </c>
      <c r="G95" s="30">
        <v>2240</v>
      </c>
      <c r="H95" s="31">
        <f>G95-$G$8</f>
        <v>-734</v>
      </c>
      <c r="I95" s="32">
        <v>710</v>
      </c>
      <c r="J95" s="11">
        <f>RANK(I95,$I$9:$I$143,0)</f>
        <v>97</v>
      </c>
      <c r="K95" s="32">
        <v>704</v>
      </c>
      <c r="L95" s="11">
        <f>RANK(K95,$K$9:$K$143,0)</f>
        <v>82</v>
      </c>
      <c r="M95" s="32">
        <v>826</v>
      </c>
      <c r="N95" s="11">
        <f>RANK(M95,$M$9:$M$143,0)</f>
        <v>69</v>
      </c>
    </row>
    <row r="96" spans="1:14" ht="13.5" customHeight="1">
      <c r="A96" s="27">
        <f>RANK(G96,$G$9:$G$143,0)</f>
        <v>86</v>
      </c>
      <c r="B96" s="28" t="s">
        <v>652</v>
      </c>
      <c r="C96" s="29" t="s">
        <v>23</v>
      </c>
      <c r="D96" s="29" t="s">
        <v>16</v>
      </c>
      <c r="E96" s="29" t="s">
        <v>578</v>
      </c>
      <c r="F96" s="29" t="s">
        <v>43</v>
      </c>
      <c r="G96" s="30">
        <v>2240</v>
      </c>
      <c r="H96" s="31">
        <f>G96-$G$8</f>
        <v>-734</v>
      </c>
      <c r="I96" s="32">
        <v>778</v>
      </c>
      <c r="J96" s="11">
        <f>RANK(I96,$I$9:$I$143,0)</f>
        <v>75</v>
      </c>
      <c r="K96" s="32">
        <v>663</v>
      </c>
      <c r="L96" s="11">
        <f>RANK(K96,$K$9:$K$143,0)</f>
        <v>108</v>
      </c>
      <c r="M96" s="32">
        <v>799</v>
      </c>
      <c r="N96" s="11">
        <f>RANK(M96,$M$9:$M$143,0)</f>
        <v>85</v>
      </c>
    </row>
    <row r="97" spans="1:14" ht="13.5" customHeight="1">
      <c r="A97" s="27">
        <f>RANK(G97,$G$9:$G$143,0)</f>
        <v>89</v>
      </c>
      <c r="B97" s="28" t="s">
        <v>666</v>
      </c>
      <c r="C97" s="29" t="s">
        <v>113</v>
      </c>
      <c r="D97" s="29" t="s">
        <v>9</v>
      </c>
      <c r="E97" s="29" t="s">
        <v>72</v>
      </c>
      <c r="F97" s="29" t="s">
        <v>43</v>
      </c>
      <c r="G97" s="30">
        <v>2219</v>
      </c>
      <c r="H97" s="31">
        <f>G97-$G$8</f>
        <v>-755</v>
      </c>
      <c r="I97" s="32">
        <v>674</v>
      </c>
      <c r="J97" s="11">
        <f>RANK(I97,$I$9:$I$143,0)</f>
        <v>110</v>
      </c>
      <c r="K97" s="32">
        <v>701</v>
      </c>
      <c r="L97" s="11">
        <f>RANK(K97,$K$9:$K$143,0)</f>
        <v>87</v>
      </c>
      <c r="M97" s="32">
        <v>844</v>
      </c>
      <c r="N97" s="11">
        <f>RANK(M97,$M$9:$M$143,0)</f>
        <v>57</v>
      </c>
    </row>
    <row r="98" spans="1:14" ht="13.5" customHeight="1">
      <c r="A98" s="27">
        <f>RANK(G98,$G$9:$G$143,0)</f>
        <v>90</v>
      </c>
      <c r="B98" s="28" t="s">
        <v>669</v>
      </c>
      <c r="C98" s="29" t="s">
        <v>61</v>
      </c>
      <c r="D98" s="29" t="s">
        <v>12</v>
      </c>
      <c r="E98" s="29" t="s">
        <v>670</v>
      </c>
      <c r="F98" s="29" t="s">
        <v>43</v>
      </c>
      <c r="G98" s="30">
        <v>2214</v>
      </c>
      <c r="H98" s="31">
        <f>G98-$G$8</f>
        <v>-760</v>
      </c>
      <c r="I98" s="32">
        <v>715</v>
      </c>
      <c r="J98" s="11">
        <f>RANK(I98,$I$9:$I$143,0)</f>
        <v>95</v>
      </c>
      <c r="K98" s="32">
        <v>701</v>
      </c>
      <c r="L98" s="11">
        <f>RANK(K98,$K$9:$K$143,0)</f>
        <v>87</v>
      </c>
      <c r="M98" s="32">
        <v>798</v>
      </c>
      <c r="N98" s="11">
        <f>RANK(M98,$M$9:$M$143,0)</f>
        <v>87</v>
      </c>
    </row>
    <row r="99" spans="1:14" ht="13.5" customHeight="1">
      <c r="A99" s="27">
        <f>RANK(G99,$G$9:$G$143,0)</f>
        <v>91</v>
      </c>
      <c r="B99" s="28" t="s">
        <v>672</v>
      </c>
      <c r="C99" s="29" t="s">
        <v>61</v>
      </c>
      <c r="D99" s="29" t="s">
        <v>11</v>
      </c>
      <c r="E99" s="29" t="s">
        <v>72</v>
      </c>
      <c r="F99" s="29" t="s">
        <v>43</v>
      </c>
      <c r="G99" s="30">
        <v>2210</v>
      </c>
      <c r="H99" s="31">
        <f>G99-$G$8</f>
        <v>-764</v>
      </c>
      <c r="I99" s="32">
        <v>811</v>
      </c>
      <c r="J99" s="11">
        <f>RANK(I99,$I$9:$I$143,0)</f>
        <v>61</v>
      </c>
      <c r="K99" s="32">
        <v>638</v>
      </c>
      <c r="L99" s="11">
        <f>RANK(K99,$K$9:$K$143,0)</f>
        <v>120</v>
      </c>
      <c r="M99" s="32">
        <v>761</v>
      </c>
      <c r="N99" s="11">
        <f>RANK(M99,$M$9:$M$143,0)</f>
        <v>105</v>
      </c>
    </row>
    <row r="100" spans="1:14" ht="13.5" customHeight="1">
      <c r="A100" s="27">
        <f>RANK(G100,$G$9:$G$143,0)</f>
        <v>91</v>
      </c>
      <c r="B100" s="28" t="s">
        <v>673</v>
      </c>
      <c r="C100" s="29" t="s">
        <v>61</v>
      </c>
      <c r="D100" s="29" t="s">
        <v>546</v>
      </c>
      <c r="E100" s="29" t="s">
        <v>214</v>
      </c>
      <c r="F100" s="29" t="s">
        <v>43</v>
      </c>
      <c r="G100" s="30">
        <v>2210</v>
      </c>
      <c r="H100" s="31">
        <f>G100-$G$8</f>
        <v>-764</v>
      </c>
      <c r="I100" s="32">
        <v>719</v>
      </c>
      <c r="J100" s="11">
        <f>RANK(I100,$I$9:$I$143,0)</f>
        <v>94</v>
      </c>
      <c r="K100" s="32">
        <v>699</v>
      </c>
      <c r="L100" s="11">
        <f>RANK(K100,$K$9:$K$143,0)</f>
        <v>90</v>
      </c>
      <c r="M100" s="32">
        <v>792</v>
      </c>
      <c r="N100" s="11">
        <f>RANK(M100,$M$9:$M$143,0)</f>
        <v>94</v>
      </c>
    </row>
    <row r="101" spans="1:14" ht="13.5" customHeight="1">
      <c r="A101" s="27">
        <f>RANK(G101,$G$9:$G$143,0)</f>
        <v>93</v>
      </c>
      <c r="B101" s="28" t="s">
        <v>675</v>
      </c>
      <c r="C101" s="29" t="s">
        <v>113</v>
      </c>
      <c r="D101" s="29" t="s">
        <v>10</v>
      </c>
      <c r="E101" s="29" t="s">
        <v>72</v>
      </c>
      <c r="F101" s="29" t="s">
        <v>43</v>
      </c>
      <c r="G101" s="30">
        <v>2207</v>
      </c>
      <c r="H101" s="31">
        <f>G101-$G$8</f>
        <v>-767</v>
      </c>
      <c r="I101" s="32">
        <v>755</v>
      </c>
      <c r="J101" s="11">
        <f>RANK(I101,$I$9:$I$143,0)</f>
        <v>80</v>
      </c>
      <c r="K101" s="32">
        <v>688</v>
      </c>
      <c r="L101" s="11">
        <f>RANK(K101,$K$9:$K$143,0)</f>
        <v>98</v>
      </c>
      <c r="M101" s="32">
        <v>764</v>
      </c>
      <c r="N101" s="11">
        <f>RANK(M101,$M$9:$M$143,0)</f>
        <v>102</v>
      </c>
    </row>
    <row r="102" spans="1:14" ht="13.5" customHeight="1">
      <c r="A102" s="27">
        <f>RANK(G102,$G$9:$G$143,0)</f>
        <v>94</v>
      </c>
      <c r="B102" s="28" t="s">
        <v>677</v>
      </c>
      <c r="C102" s="29" t="s">
        <v>113</v>
      </c>
      <c r="D102" s="29" t="s">
        <v>11</v>
      </c>
      <c r="E102" s="29" t="s">
        <v>265</v>
      </c>
      <c r="F102" s="29" t="s">
        <v>43</v>
      </c>
      <c r="G102" s="30">
        <v>2205</v>
      </c>
      <c r="H102" s="31">
        <f>G102-$G$8</f>
        <v>-769</v>
      </c>
      <c r="I102" s="32">
        <v>736</v>
      </c>
      <c r="J102" s="11">
        <f>RANK(I102,$I$9:$I$143,0)</f>
        <v>87</v>
      </c>
      <c r="K102" s="32">
        <v>640</v>
      </c>
      <c r="L102" s="11">
        <f>RANK(K102,$K$9:$K$143,0)</f>
        <v>119</v>
      </c>
      <c r="M102" s="32">
        <v>829</v>
      </c>
      <c r="N102" s="11">
        <f>RANK(M102,$M$9:$M$143,0)</f>
        <v>66</v>
      </c>
    </row>
    <row r="103" spans="1:14" ht="13.5" customHeight="1">
      <c r="A103" s="27">
        <f>RANK(G103,$G$9:$G$143,0)</f>
        <v>95</v>
      </c>
      <c r="B103" s="28" t="s">
        <v>683</v>
      </c>
      <c r="C103" s="29" t="s">
        <v>113</v>
      </c>
      <c r="D103" s="29" t="s">
        <v>12</v>
      </c>
      <c r="E103" s="29" t="s">
        <v>684</v>
      </c>
      <c r="F103" s="29" t="s">
        <v>43</v>
      </c>
      <c r="G103" s="30">
        <v>2198</v>
      </c>
      <c r="H103" s="31">
        <f>G103-$G$8</f>
        <v>-776</v>
      </c>
      <c r="I103" s="32">
        <v>679</v>
      </c>
      <c r="J103" s="11">
        <f>RANK(I103,$I$9:$I$143,0)</f>
        <v>105</v>
      </c>
      <c r="K103" s="32">
        <v>713</v>
      </c>
      <c r="L103" s="11">
        <f>RANK(K103,$K$9:$K$143,0)</f>
        <v>77</v>
      </c>
      <c r="M103" s="32">
        <v>806</v>
      </c>
      <c r="N103" s="11">
        <f>RANK(M103,$M$9:$M$143,0)</f>
        <v>82</v>
      </c>
    </row>
    <row r="104" spans="1:14" ht="13.5" customHeight="1">
      <c r="A104" s="27">
        <f>RANK(G104,$G$9:$G$143,0)</f>
        <v>96</v>
      </c>
      <c r="B104" s="28" t="s">
        <v>685</v>
      </c>
      <c r="C104" s="29" t="s">
        <v>113</v>
      </c>
      <c r="D104" s="29" t="s">
        <v>11</v>
      </c>
      <c r="E104" s="29" t="s">
        <v>346</v>
      </c>
      <c r="F104" s="29" t="s">
        <v>43</v>
      </c>
      <c r="G104" s="30">
        <v>2196</v>
      </c>
      <c r="H104" s="31">
        <f>G104-$G$8</f>
        <v>-778</v>
      </c>
      <c r="I104" s="32">
        <v>654</v>
      </c>
      <c r="J104" s="11">
        <f>RANK(I104,$I$9:$I$143,0)</f>
        <v>112</v>
      </c>
      <c r="K104" s="32">
        <v>753</v>
      </c>
      <c r="L104" s="11">
        <f>RANK(K104,$K$9:$K$143,0)</f>
        <v>57</v>
      </c>
      <c r="M104" s="32">
        <v>789</v>
      </c>
      <c r="N104" s="11">
        <f>RANK(M104,$M$9:$M$143,0)</f>
        <v>95</v>
      </c>
    </row>
    <row r="105" spans="1:14" ht="13.5" customHeight="1">
      <c r="A105" s="27">
        <f>RANK(G105,$G$9:$G$143,0)</f>
        <v>97</v>
      </c>
      <c r="B105" s="28" t="s">
        <v>688</v>
      </c>
      <c r="C105" s="29" t="s">
        <v>113</v>
      </c>
      <c r="D105" s="29" t="s">
        <v>11</v>
      </c>
      <c r="E105" s="29" t="s">
        <v>448</v>
      </c>
      <c r="F105" s="29" t="s">
        <v>43</v>
      </c>
      <c r="G105" s="30">
        <v>2194</v>
      </c>
      <c r="H105" s="31">
        <f>G105-$G$8</f>
        <v>-780</v>
      </c>
      <c r="I105" s="32">
        <v>637</v>
      </c>
      <c r="J105" s="11">
        <f>RANK(I105,$I$9:$I$143,0)</f>
        <v>117</v>
      </c>
      <c r="K105" s="32">
        <v>727</v>
      </c>
      <c r="L105" s="11">
        <f>RANK(K105,$K$9:$K$143,0)</f>
        <v>70</v>
      </c>
      <c r="M105" s="32">
        <v>830</v>
      </c>
      <c r="N105" s="11">
        <f>RANK(M105,$M$9:$M$143,0)</f>
        <v>65</v>
      </c>
    </row>
    <row r="106" spans="1:14" ht="13.5" customHeight="1">
      <c r="A106" s="27">
        <f>RANK(G106,$G$9:$G$143,0)</f>
        <v>98</v>
      </c>
      <c r="B106" s="28" t="s">
        <v>693</v>
      </c>
      <c r="C106" s="29" t="s">
        <v>61</v>
      </c>
      <c r="D106" s="29" t="s">
        <v>9</v>
      </c>
      <c r="E106" s="29" t="s">
        <v>670</v>
      </c>
      <c r="F106" s="29" t="s">
        <v>43</v>
      </c>
      <c r="G106" s="30">
        <v>2177</v>
      </c>
      <c r="H106" s="31">
        <f>G106-$G$8</f>
        <v>-797</v>
      </c>
      <c r="I106" s="32">
        <v>679</v>
      </c>
      <c r="J106" s="11">
        <f>RANK(I106,$I$9:$I$143,0)</f>
        <v>105</v>
      </c>
      <c r="K106" s="32">
        <v>690</v>
      </c>
      <c r="L106" s="11">
        <f>RANK(K106,$K$9:$K$143,0)</f>
        <v>95</v>
      </c>
      <c r="M106" s="32">
        <v>808</v>
      </c>
      <c r="N106" s="11">
        <f>RANK(M106,$M$9:$M$143,0)</f>
        <v>81</v>
      </c>
    </row>
    <row r="107" spans="1:14" ht="13.5" customHeight="1">
      <c r="A107" s="27">
        <f>RANK(G107,$G$9:$G$143,0)</f>
        <v>98</v>
      </c>
      <c r="B107" s="28" t="s">
        <v>694</v>
      </c>
      <c r="C107" s="29" t="s">
        <v>113</v>
      </c>
      <c r="D107" s="29" t="s">
        <v>11</v>
      </c>
      <c r="E107" s="29" t="s">
        <v>72</v>
      </c>
      <c r="F107" s="29" t="s">
        <v>43</v>
      </c>
      <c r="G107" s="30">
        <v>2177</v>
      </c>
      <c r="H107" s="31">
        <f>G107-$G$8</f>
        <v>-797</v>
      </c>
      <c r="I107" s="32">
        <v>739</v>
      </c>
      <c r="J107" s="11">
        <f>RANK(I107,$I$9:$I$143,0)</f>
        <v>86</v>
      </c>
      <c r="K107" s="32">
        <v>641</v>
      </c>
      <c r="L107" s="11">
        <f>RANK(K107,$K$9:$K$143,0)</f>
        <v>118</v>
      </c>
      <c r="M107" s="32">
        <v>797</v>
      </c>
      <c r="N107" s="11">
        <f>RANK(M107,$M$9:$M$143,0)</f>
        <v>90</v>
      </c>
    </row>
    <row r="108" spans="1:14" ht="13.5" customHeight="1">
      <c r="A108" s="27">
        <f>RANK(G108,$G$9:$G$143,0)</f>
        <v>100</v>
      </c>
      <c r="B108" s="28" t="s">
        <v>700</v>
      </c>
      <c r="C108" s="29" t="s">
        <v>113</v>
      </c>
      <c r="D108" s="29" t="s">
        <v>7</v>
      </c>
      <c r="E108" s="29" t="s">
        <v>265</v>
      </c>
      <c r="F108" s="29" t="s">
        <v>43</v>
      </c>
      <c r="G108" s="30">
        <v>2170</v>
      </c>
      <c r="H108" s="31">
        <f>G108-$G$8</f>
        <v>-804</v>
      </c>
      <c r="I108" s="32">
        <v>754</v>
      </c>
      <c r="J108" s="11">
        <f>RANK(I108,$I$9:$I$143,0)</f>
        <v>81</v>
      </c>
      <c r="K108" s="32">
        <v>560</v>
      </c>
      <c r="L108" s="11">
        <f>RANK(K108,$K$9:$K$143,0)</f>
        <v>133</v>
      </c>
      <c r="M108" s="32">
        <v>856</v>
      </c>
      <c r="N108" s="11">
        <f>RANK(M108,$M$9:$M$143,0)</f>
        <v>43</v>
      </c>
    </row>
    <row r="109" spans="1:14" ht="13.5" customHeight="1">
      <c r="A109" s="27">
        <f>RANK(G109,$G$9:$G$143,0)</f>
        <v>101</v>
      </c>
      <c r="B109" s="28" t="s">
        <v>703</v>
      </c>
      <c r="C109" s="29" t="s">
        <v>113</v>
      </c>
      <c r="D109" s="29" t="s">
        <v>11</v>
      </c>
      <c r="E109" s="29" t="s">
        <v>72</v>
      </c>
      <c r="F109" s="29" t="s">
        <v>43</v>
      </c>
      <c r="G109" s="30">
        <v>2165</v>
      </c>
      <c r="H109" s="31">
        <f>G109-$G$8</f>
        <v>-809</v>
      </c>
      <c r="I109" s="32">
        <v>733</v>
      </c>
      <c r="J109" s="11">
        <f>RANK(I109,$I$9:$I$143,0)</f>
        <v>88</v>
      </c>
      <c r="K109" s="32">
        <v>690</v>
      </c>
      <c r="L109" s="11">
        <f>RANK(K109,$K$9:$K$143,0)</f>
        <v>95</v>
      </c>
      <c r="M109" s="32">
        <v>742</v>
      </c>
      <c r="N109" s="11">
        <f>RANK(M109,$M$9:$M$143,0)</f>
        <v>114</v>
      </c>
    </row>
    <row r="110" spans="1:14" ht="13.5" customHeight="1">
      <c r="A110" s="27">
        <f>RANK(G110,$G$9:$G$143,0)</f>
        <v>102</v>
      </c>
      <c r="B110" s="28" t="s">
        <v>706</v>
      </c>
      <c r="C110" s="29" t="s">
        <v>113</v>
      </c>
      <c r="D110" s="29" t="s">
        <v>11</v>
      </c>
      <c r="E110" s="29" t="s">
        <v>346</v>
      </c>
      <c r="F110" s="29" t="s">
        <v>43</v>
      </c>
      <c r="G110" s="30">
        <v>2161</v>
      </c>
      <c r="H110" s="31">
        <f>G110-$G$8</f>
        <v>-813</v>
      </c>
      <c r="I110" s="32">
        <v>646</v>
      </c>
      <c r="J110" s="11">
        <f>RANK(I110,$I$9:$I$143,0)</f>
        <v>115</v>
      </c>
      <c r="K110" s="32">
        <v>817</v>
      </c>
      <c r="L110" s="11">
        <f>RANK(K110,$K$9:$K$143,0)</f>
        <v>24</v>
      </c>
      <c r="M110" s="32">
        <v>698</v>
      </c>
      <c r="N110" s="11">
        <f>RANK(M110,$M$9:$M$143,0)</f>
        <v>122</v>
      </c>
    </row>
    <row r="111" spans="1:14" ht="13.5" customHeight="1">
      <c r="A111" s="27">
        <f>RANK(G111,$G$9:$G$143,0)</f>
        <v>103</v>
      </c>
      <c r="B111" s="28" t="s">
        <v>712</v>
      </c>
      <c r="C111" s="29" t="s">
        <v>113</v>
      </c>
      <c r="D111" s="29" t="s">
        <v>11</v>
      </c>
      <c r="E111" s="29" t="s">
        <v>101</v>
      </c>
      <c r="F111" s="29" t="s">
        <v>43</v>
      </c>
      <c r="G111" s="30">
        <v>2150</v>
      </c>
      <c r="H111" s="31">
        <f>G111-$G$8</f>
        <v>-824</v>
      </c>
      <c r="I111" s="32">
        <v>721</v>
      </c>
      <c r="J111" s="11">
        <f>RANK(I111,$I$9:$I$143,0)</f>
        <v>92</v>
      </c>
      <c r="K111" s="32">
        <v>681</v>
      </c>
      <c r="L111" s="11">
        <f>RANK(K111,$K$9:$K$143,0)</f>
        <v>101</v>
      </c>
      <c r="M111" s="32">
        <v>748</v>
      </c>
      <c r="N111" s="11">
        <f>RANK(M111,$M$9:$M$143,0)</f>
        <v>111</v>
      </c>
    </row>
    <row r="112" spans="1:14" ht="13.5" customHeight="1">
      <c r="A112" s="27">
        <f>RANK(G112,$G$9:$G$143,0)</f>
        <v>104</v>
      </c>
      <c r="B112" s="28" t="s">
        <v>713</v>
      </c>
      <c r="C112" s="29" t="s">
        <v>113</v>
      </c>
      <c r="D112" s="29" t="s">
        <v>12</v>
      </c>
      <c r="E112" s="29" t="s">
        <v>72</v>
      </c>
      <c r="F112" s="29" t="s">
        <v>43</v>
      </c>
      <c r="G112" s="30">
        <v>2149</v>
      </c>
      <c r="H112" s="31">
        <f>G112-$G$8</f>
        <v>-825</v>
      </c>
      <c r="I112" s="32">
        <v>822</v>
      </c>
      <c r="J112" s="11">
        <f>RANK(I112,$I$9:$I$143,0)</f>
        <v>55</v>
      </c>
      <c r="K112" s="32">
        <v>644</v>
      </c>
      <c r="L112" s="11">
        <f>RANK(K112,$K$9:$K$143,0)</f>
        <v>117</v>
      </c>
      <c r="M112" s="32">
        <v>683</v>
      </c>
      <c r="N112" s="11">
        <f>RANK(M112,$M$9:$M$143,0)</f>
        <v>127</v>
      </c>
    </row>
    <row r="113" spans="1:14" ht="13.5" customHeight="1">
      <c r="A113" s="27">
        <f>RANK(G113,$G$9:$G$143,0)</f>
        <v>105</v>
      </c>
      <c r="B113" s="28" t="s">
        <v>715</v>
      </c>
      <c r="C113" s="29" t="s">
        <v>113</v>
      </c>
      <c r="D113" s="29" t="s">
        <v>12</v>
      </c>
      <c r="E113" s="29" t="s">
        <v>72</v>
      </c>
      <c r="F113" s="29" t="s">
        <v>43</v>
      </c>
      <c r="G113" s="30">
        <v>2146</v>
      </c>
      <c r="H113" s="31">
        <f>G113-$G$8</f>
        <v>-828</v>
      </c>
      <c r="I113" s="32">
        <v>865</v>
      </c>
      <c r="J113" s="11">
        <f>RANK(I113,$I$9:$I$143,0)</f>
        <v>39</v>
      </c>
      <c r="K113" s="32">
        <v>551</v>
      </c>
      <c r="L113" s="11">
        <f>RANK(K113,$K$9:$K$143,0)</f>
        <v>135</v>
      </c>
      <c r="M113" s="32">
        <v>730</v>
      </c>
      <c r="N113" s="11">
        <f>RANK(M113,$M$9:$M$143,0)</f>
        <v>115</v>
      </c>
    </row>
    <row r="114" spans="1:14" ht="13.5" customHeight="1">
      <c r="A114" s="27">
        <f>RANK(G114,$G$9:$G$143,0)</f>
        <v>106</v>
      </c>
      <c r="B114" s="28" t="s">
        <v>720</v>
      </c>
      <c r="C114" s="29" t="s">
        <v>113</v>
      </c>
      <c r="D114" s="29" t="s">
        <v>11</v>
      </c>
      <c r="E114" s="29" t="s">
        <v>346</v>
      </c>
      <c r="F114" s="29" t="s">
        <v>43</v>
      </c>
      <c r="G114" s="30">
        <v>2141</v>
      </c>
      <c r="H114" s="31">
        <f>G114-$G$8</f>
        <v>-833</v>
      </c>
      <c r="I114" s="32">
        <v>637</v>
      </c>
      <c r="J114" s="11">
        <f>RANK(I114,$I$9:$I$143,0)</f>
        <v>117</v>
      </c>
      <c r="K114" s="32">
        <v>706</v>
      </c>
      <c r="L114" s="11">
        <f>RANK(K114,$K$9:$K$143,0)</f>
        <v>81</v>
      </c>
      <c r="M114" s="32">
        <v>798</v>
      </c>
      <c r="N114" s="11">
        <f>RANK(M114,$M$9:$M$143,0)</f>
        <v>87</v>
      </c>
    </row>
    <row r="115" spans="1:14" ht="13.5" customHeight="1">
      <c r="A115" s="27">
        <f>RANK(G115,$G$9:$G$143,0)</f>
        <v>107</v>
      </c>
      <c r="B115" s="28" t="s">
        <v>723</v>
      </c>
      <c r="C115" s="29" t="s">
        <v>113</v>
      </c>
      <c r="D115" s="29" t="s">
        <v>11</v>
      </c>
      <c r="E115" s="29" t="s">
        <v>346</v>
      </c>
      <c r="F115" s="29" t="s">
        <v>43</v>
      </c>
      <c r="G115" s="30">
        <v>2138</v>
      </c>
      <c r="H115" s="31">
        <f>G115-$G$8</f>
        <v>-836</v>
      </c>
      <c r="I115" s="32">
        <v>612</v>
      </c>
      <c r="J115" s="11">
        <f>RANK(I115,$I$9:$I$143,0)</f>
        <v>124</v>
      </c>
      <c r="K115" s="32">
        <v>777</v>
      </c>
      <c r="L115" s="11">
        <f>RANK(K115,$K$9:$K$143,0)</f>
        <v>42</v>
      </c>
      <c r="M115" s="32">
        <v>749</v>
      </c>
      <c r="N115" s="11">
        <f>RANK(M115,$M$9:$M$143,0)</f>
        <v>110</v>
      </c>
    </row>
    <row r="116" spans="1:14" ht="13.5" customHeight="1">
      <c r="A116" s="27">
        <f>RANK(G116,$G$9:$G$143,0)</f>
        <v>108</v>
      </c>
      <c r="B116" s="28" t="s">
        <v>730</v>
      </c>
      <c r="C116" s="29" t="s">
        <v>61</v>
      </c>
      <c r="D116" s="29" t="s">
        <v>13</v>
      </c>
      <c r="E116" s="29" t="s">
        <v>731</v>
      </c>
      <c r="F116" s="29" t="s">
        <v>43</v>
      </c>
      <c r="G116" s="30">
        <v>2132</v>
      </c>
      <c r="H116" s="31">
        <f>G116-$G$8</f>
        <v>-842</v>
      </c>
      <c r="I116" s="32">
        <v>655</v>
      </c>
      <c r="J116" s="11">
        <f>RANK(I116,$I$9:$I$143,0)</f>
        <v>111</v>
      </c>
      <c r="K116" s="32">
        <v>650</v>
      </c>
      <c r="L116" s="11">
        <f>RANK(K116,$K$9:$K$143,0)</f>
        <v>113</v>
      </c>
      <c r="M116" s="32">
        <v>827</v>
      </c>
      <c r="N116" s="11">
        <f>RANK(M116,$M$9:$M$143,0)</f>
        <v>68</v>
      </c>
    </row>
    <row r="117" spans="1:14" ht="13.5" customHeight="1">
      <c r="A117" s="27">
        <f>RANK(G117,$G$9:$G$143,0)</f>
        <v>109</v>
      </c>
      <c r="B117" s="28" t="s">
        <v>734</v>
      </c>
      <c r="C117" s="29" t="s">
        <v>23</v>
      </c>
      <c r="D117" s="29" t="s">
        <v>11</v>
      </c>
      <c r="E117" s="29" t="s">
        <v>72</v>
      </c>
      <c r="F117" s="29" t="s">
        <v>43</v>
      </c>
      <c r="G117" s="30">
        <v>2129</v>
      </c>
      <c r="H117" s="31">
        <f>G117-$G$8</f>
        <v>-845</v>
      </c>
      <c r="I117" s="32">
        <v>707</v>
      </c>
      <c r="J117" s="11">
        <f>RANK(I117,$I$9:$I$143,0)</f>
        <v>98</v>
      </c>
      <c r="K117" s="32">
        <v>649</v>
      </c>
      <c r="L117" s="11">
        <f>RANK(K117,$K$9:$K$143,0)</f>
        <v>114</v>
      </c>
      <c r="M117" s="32">
        <v>773</v>
      </c>
      <c r="N117" s="11">
        <f>RANK(M117,$M$9:$M$143,0)</f>
        <v>98</v>
      </c>
    </row>
    <row r="118" spans="1:14" ht="13.5" customHeight="1">
      <c r="A118" s="27">
        <f>RANK(G118,$G$9:$G$143,0)</f>
        <v>110</v>
      </c>
      <c r="B118" s="28" t="s">
        <v>739</v>
      </c>
      <c r="C118" s="29" t="s">
        <v>113</v>
      </c>
      <c r="D118" s="29" t="s">
        <v>11</v>
      </c>
      <c r="E118" s="29" t="s">
        <v>214</v>
      </c>
      <c r="F118" s="29" t="s">
        <v>43</v>
      </c>
      <c r="G118" s="30">
        <v>2115</v>
      </c>
      <c r="H118" s="31">
        <f>G118-$G$8</f>
        <v>-859</v>
      </c>
      <c r="I118" s="32">
        <v>603</v>
      </c>
      <c r="J118" s="11">
        <f>RANK(I118,$I$9:$I$143,0)</f>
        <v>128</v>
      </c>
      <c r="K118" s="32">
        <v>689</v>
      </c>
      <c r="L118" s="11">
        <f>RANK(K118,$K$9:$K$143,0)</f>
        <v>97</v>
      </c>
      <c r="M118" s="32">
        <v>823</v>
      </c>
      <c r="N118" s="11">
        <f>RANK(M118,$M$9:$M$143,0)</f>
        <v>72</v>
      </c>
    </row>
    <row r="119" spans="1:14" ht="13.5" customHeight="1">
      <c r="A119" s="27">
        <f>RANK(G119,$G$9:$G$143,0)</f>
        <v>111</v>
      </c>
      <c r="B119" s="28" t="s">
        <v>740</v>
      </c>
      <c r="C119" s="29" t="s">
        <v>113</v>
      </c>
      <c r="D119" s="29" t="s">
        <v>11</v>
      </c>
      <c r="E119" s="29" t="s">
        <v>72</v>
      </c>
      <c r="F119" s="29" t="s">
        <v>43</v>
      </c>
      <c r="G119" s="30">
        <v>2114</v>
      </c>
      <c r="H119" s="31">
        <f>G119-$G$8</f>
        <v>-860</v>
      </c>
      <c r="I119" s="32">
        <v>605</v>
      </c>
      <c r="J119" s="11">
        <f>RANK(I119,$I$9:$I$143,0)</f>
        <v>126</v>
      </c>
      <c r="K119" s="32">
        <v>753</v>
      </c>
      <c r="L119" s="11">
        <f>RANK(K119,$K$9:$K$143,0)</f>
        <v>57</v>
      </c>
      <c r="M119" s="32">
        <v>756</v>
      </c>
      <c r="N119" s="11">
        <f>RANK(M119,$M$9:$M$143,0)</f>
        <v>107</v>
      </c>
    </row>
    <row r="120" spans="1:14" ht="13.5" customHeight="1">
      <c r="A120" s="27">
        <f>RANK(G120,$G$9:$G$143,0)</f>
        <v>112</v>
      </c>
      <c r="B120" s="28" t="s">
        <v>741</v>
      </c>
      <c r="C120" s="29" t="s">
        <v>113</v>
      </c>
      <c r="D120" s="29" t="s">
        <v>11</v>
      </c>
      <c r="E120" s="29" t="s">
        <v>214</v>
      </c>
      <c r="F120" s="29" t="s">
        <v>43</v>
      </c>
      <c r="G120" s="30">
        <v>2112</v>
      </c>
      <c r="H120" s="31">
        <f>G120-$G$8</f>
        <v>-862</v>
      </c>
      <c r="I120" s="32">
        <v>715</v>
      </c>
      <c r="J120" s="11">
        <f>RANK(I120,$I$9:$I$143,0)</f>
        <v>95</v>
      </c>
      <c r="K120" s="32">
        <v>579</v>
      </c>
      <c r="L120" s="11">
        <f>RANK(K120,$K$9:$K$143,0)</f>
        <v>130</v>
      </c>
      <c r="M120" s="32">
        <v>818</v>
      </c>
      <c r="N120" s="11">
        <f>RANK(M120,$M$9:$M$143,0)</f>
        <v>74</v>
      </c>
    </row>
    <row r="121" spans="1:14" ht="13.5" customHeight="1">
      <c r="A121" s="27">
        <f>RANK(G121,$G$9:$G$143,0)</f>
        <v>113</v>
      </c>
      <c r="B121" s="28" t="s">
        <v>750</v>
      </c>
      <c r="C121" s="29" t="s">
        <v>113</v>
      </c>
      <c r="D121" s="29" t="s">
        <v>11</v>
      </c>
      <c r="E121" s="29" t="s">
        <v>214</v>
      </c>
      <c r="F121" s="29" t="s">
        <v>43</v>
      </c>
      <c r="G121" s="30">
        <v>2103</v>
      </c>
      <c r="H121" s="31">
        <f>G121-$G$8</f>
        <v>-871</v>
      </c>
      <c r="I121" s="32">
        <v>675</v>
      </c>
      <c r="J121" s="11">
        <f>RANK(I121,$I$9:$I$143,0)</f>
        <v>108</v>
      </c>
      <c r="K121" s="32">
        <v>773</v>
      </c>
      <c r="L121" s="11">
        <f>RANK(K121,$K$9:$K$143,0)</f>
        <v>44</v>
      </c>
      <c r="M121" s="32">
        <v>655</v>
      </c>
      <c r="N121" s="11">
        <f>RANK(M121,$M$9:$M$143,0)</f>
        <v>131</v>
      </c>
    </row>
    <row r="122" spans="1:14" ht="13.5" customHeight="1">
      <c r="A122" s="27">
        <f>RANK(G122,$G$9:$G$143,0)</f>
        <v>113</v>
      </c>
      <c r="B122" s="28" t="s">
        <v>751</v>
      </c>
      <c r="C122" s="29" t="s">
        <v>23</v>
      </c>
      <c r="D122" s="29" t="s">
        <v>12</v>
      </c>
      <c r="E122" s="29" t="s">
        <v>752</v>
      </c>
      <c r="F122" s="29" t="s">
        <v>43</v>
      </c>
      <c r="G122" s="30">
        <v>2103</v>
      </c>
      <c r="H122" s="31">
        <f>G122-$G$8</f>
        <v>-871</v>
      </c>
      <c r="I122" s="32">
        <v>637</v>
      </c>
      <c r="J122" s="11">
        <f>RANK(I122,$I$9:$I$143,0)</f>
        <v>117</v>
      </c>
      <c r="K122" s="32">
        <v>723</v>
      </c>
      <c r="L122" s="11">
        <f>RANK(K122,$K$9:$K$143,0)</f>
        <v>72</v>
      </c>
      <c r="M122" s="32">
        <v>743</v>
      </c>
      <c r="N122" s="11">
        <f>RANK(M122,$M$9:$M$143,0)</f>
        <v>112</v>
      </c>
    </row>
    <row r="123" spans="1:14" ht="13.5" customHeight="1">
      <c r="A123" s="27">
        <f>RANK(G123,$G$9:$G$143,0)</f>
        <v>115</v>
      </c>
      <c r="B123" s="28" t="s">
        <v>758</v>
      </c>
      <c r="C123" s="29" t="s">
        <v>61</v>
      </c>
      <c r="D123" s="29" t="s">
        <v>11</v>
      </c>
      <c r="E123" s="29" t="s">
        <v>214</v>
      </c>
      <c r="F123" s="29" t="s">
        <v>43</v>
      </c>
      <c r="G123" s="30">
        <v>2088</v>
      </c>
      <c r="H123" s="31">
        <f>G123-$G$8</f>
        <v>-886</v>
      </c>
      <c r="I123" s="32">
        <v>705</v>
      </c>
      <c r="J123" s="11">
        <f>RANK(I123,$I$9:$I$143,0)</f>
        <v>100</v>
      </c>
      <c r="K123" s="32">
        <v>629</v>
      </c>
      <c r="L123" s="11">
        <f>RANK(K123,$K$9:$K$143,0)</f>
        <v>123</v>
      </c>
      <c r="M123" s="32">
        <v>754</v>
      </c>
      <c r="N123" s="11">
        <f>RANK(M123,$M$9:$M$143,0)</f>
        <v>108</v>
      </c>
    </row>
    <row r="124" spans="1:14" ht="13.5" customHeight="1">
      <c r="A124" s="27">
        <f>RANK(G124,$G$9:$G$143,0)</f>
        <v>116</v>
      </c>
      <c r="B124" s="28" t="s">
        <v>772</v>
      </c>
      <c r="C124" s="29" t="s">
        <v>61</v>
      </c>
      <c r="D124" s="29" t="s">
        <v>15</v>
      </c>
      <c r="E124" s="29" t="s">
        <v>136</v>
      </c>
      <c r="F124" s="29" t="s">
        <v>43</v>
      </c>
      <c r="G124" s="30">
        <v>2065</v>
      </c>
      <c r="H124" s="31">
        <f>G124-$G$8</f>
        <v>-909</v>
      </c>
      <c r="I124" s="32">
        <v>641</v>
      </c>
      <c r="J124" s="11">
        <f>RANK(I124,$I$9:$I$143,0)</f>
        <v>116</v>
      </c>
      <c r="K124" s="32">
        <v>711</v>
      </c>
      <c r="L124" s="11">
        <f>RANK(K124,$K$9:$K$143,0)</f>
        <v>79</v>
      </c>
      <c r="M124" s="32">
        <v>713</v>
      </c>
      <c r="N124" s="11">
        <f>RANK(M124,$M$9:$M$143,0)</f>
        <v>118</v>
      </c>
    </row>
    <row r="125" spans="1:14" ht="13.5" customHeight="1">
      <c r="A125" s="27">
        <f>RANK(G125,$G$9:$G$143,0)</f>
        <v>117</v>
      </c>
      <c r="B125" s="28" t="s">
        <v>775</v>
      </c>
      <c r="C125" s="29" t="s">
        <v>113</v>
      </c>
      <c r="D125" s="29" t="s">
        <v>11</v>
      </c>
      <c r="E125" s="29" t="s">
        <v>448</v>
      </c>
      <c r="F125" s="29" t="s">
        <v>43</v>
      </c>
      <c r="G125" s="30">
        <v>2062</v>
      </c>
      <c r="H125" s="31">
        <f>G125-$G$8</f>
        <v>-912</v>
      </c>
      <c r="I125" s="32">
        <v>635</v>
      </c>
      <c r="J125" s="11">
        <f>RANK(I125,$I$9:$I$143,0)</f>
        <v>122</v>
      </c>
      <c r="K125" s="32">
        <v>673</v>
      </c>
      <c r="L125" s="11">
        <f>RANK(K125,$K$9:$K$143,0)</f>
        <v>107</v>
      </c>
      <c r="M125" s="32">
        <v>754</v>
      </c>
      <c r="N125" s="11">
        <f>RANK(M125,$M$9:$M$143,0)</f>
        <v>108</v>
      </c>
    </row>
    <row r="126" spans="1:14" ht="13.5" customHeight="1">
      <c r="A126" s="27">
        <f>RANK(G126,$G$9:$G$143,0)</f>
        <v>118</v>
      </c>
      <c r="B126" s="28" t="s">
        <v>785</v>
      </c>
      <c r="C126" s="29" t="s">
        <v>61</v>
      </c>
      <c r="D126" s="29" t="s">
        <v>14</v>
      </c>
      <c r="E126" s="29" t="s">
        <v>104</v>
      </c>
      <c r="F126" s="29" t="s">
        <v>43</v>
      </c>
      <c r="G126" s="30">
        <v>2040</v>
      </c>
      <c r="H126" s="31">
        <f>G126-$G$8</f>
        <v>-934</v>
      </c>
      <c r="I126" s="32">
        <v>683</v>
      </c>
      <c r="J126" s="11">
        <f>RANK(I126,$I$9:$I$143,0)</f>
        <v>104</v>
      </c>
      <c r="K126" s="32">
        <v>658</v>
      </c>
      <c r="L126" s="11">
        <f>RANK(K126,$K$9:$K$143,0)</f>
        <v>110</v>
      </c>
      <c r="M126" s="32">
        <v>699</v>
      </c>
      <c r="N126" s="11">
        <f>RANK(M126,$M$9:$M$143,0)</f>
        <v>120</v>
      </c>
    </row>
    <row r="127" spans="1:14" ht="13.5" customHeight="1">
      <c r="A127" s="27">
        <f>RANK(G127,$G$9:$G$143,0)</f>
        <v>119</v>
      </c>
      <c r="B127" s="28" t="s">
        <v>787</v>
      </c>
      <c r="C127" s="29" t="s">
        <v>113</v>
      </c>
      <c r="D127" s="29" t="s">
        <v>13</v>
      </c>
      <c r="E127" s="29" t="s">
        <v>72</v>
      </c>
      <c r="F127" s="29" t="s">
        <v>43</v>
      </c>
      <c r="G127" s="30">
        <v>2038</v>
      </c>
      <c r="H127" s="31">
        <f>G127-$G$8</f>
        <v>-936</v>
      </c>
      <c r="I127" s="32">
        <v>723</v>
      </c>
      <c r="J127" s="11">
        <f>RANK(I127,$I$9:$I$143,0)</f>
        <v>90</v>
      </c>
      <c r="K127" s="32">
        <v>615</v>
      </c>
      <c r="L127" s="11">
        <f>RANK(K127,$K$9:$K$143,0)</f>
        <v>127</v>
      </c>
      <c r="M127" s="32">
        <v>700</v>
      </c>
      <c r="N127" s="11">
        <f>RANK(M127,$M$9:$M$143,0)</f>
        <v>119</v>
      </c>
    </row>
    <row r="128" spans="1:14" ht="13.5" customHeight="1">
      <c r="A128" s="27">
        <f>RANK(G128,$G$9:$G$143,0)</f>
        <v>120</v>
      </c>
      <c r="B128" s="28" t="s">
        <v>791</v>
      </c>
      <c r="C128" s="29" t="s">
        <v>61</v>
      </c>
      <c r="D128" s="29" t="s">
        <v>11</v>
      </c>
      <c r="E128" s="29" t="s">
        <v>136</v>
      </c>
      <c r="F128" s="29" t="s">
        <v>43</v>
      </c>
      <c r="G128" s="30">
        <v>2026</v>
      </c>
      <c r="H128" s="31">
        <f>G128-$G$8</f>
        <v>-948</v>
      </c>
      <c r="I128" s="32">
        <v>707</v>
      </c>
      <c r="J128" s="11">
        <f>RANK(I128,$I$9:$I$143,0)</f>
        <v>98</v>
      </c>
      <c r="K128" s="32">
        <v>629</v>
      </c>
      <c r="L128" s="11">
        <f>RANK(K128,$K$9:$K$143,0)</f>
        <v>123</v>
      </c>
      <c r="M128" s="32">
        <v>690</v>
      </c>
      <c r="N128" s="11">
        <f>RANK(M128,$M$9:$M$143,0)</f>
        <v>125</v>
      </c>
    </row>
    <row r="129" spans="1:14" ht="13.5" customHeight="1">
      <c r="A129" s="27">
        <f>RANK(G129,$G$9:$G$143,0)</f>
        <v>120</v>
      </c>
      <c r="B129" s="28" t="s">
        <v>792</v>
      </c>
      <c r="C129" s="29" t="s">
        <v>61</v>
      </c>
      <c r="D129" s="29" t="s">
        <v>11</v>
      </c>
      <c r="E129" s="29" t="s">
        <v>357</v>
      </c>
      <c r="F129" s="29" t="s">
        <v>43</v>
      </c>
      <c r="G129" s="30">
        <v>2026</v>
      </c>
      <c r="H129" s="31">
        <f>G129-$G$8</f>
        <v>-948</v>
      </c>
      <c r="I129" s="32">
        <v>604</v>
      </c>
      <c r="J129" s="11">
        <f>RANK(I129,$I$9:$I$143,0)</f>
        <v>127</v>
      </c>
      <c r="K129" s="32">
        <v>658</v>
      </c>
      <c r="L129" s="11">
        <f>RANK(K129,$K$9:$K$143,0)</f>
        <v>110</v>
      </c>
      <c r="M129" s="32">
        <v>764</v>
      </c>
      <c r="N129" s="11">
        <f>RANK(M129,$M$9:$M$143,0)</f>
        <v>102</v>
      </c>
    </row>
    <row r="130" spans="1:14" ht="13.5" customHeight="1">
      <c r="A130" s="27">
        <f>RANK(G130,$G$9:$G$143,0)</f>
        <v>120</v>
      </c>
      <c r="B130" s="28" t="s">
        <v>793</v>
      </c>
      <c r="C130" s="29" t="s">
        <v>113</v>
      </c>
      <c r="D130" s="29" t="s">
        <v>11</v>
      </c>
      <c r="E130" s="29" t="s">
        <v>136</v>
      </c>
      <c r="F130" s="29" t="s">
        <v>43</v>
      </c>
      <c r="G130" s="30">
        <v>2026</v>
      </c>
      <c r="H130" s="31">
        <f>G130-$G$8</f>
        <v>-948</v>
      </c>
      <c r="I130" s="32">
        <v>647</v>
      </c>
      <c r="J130" s="11">
        <f>RANK(I130,$I$9:$I$143,0)</f>
        <v>114</v>
      </c>
      <c r="K130" s="32">
        <v>593</v>
      </c>
      <c r="L130" s="11">
        <f>RANK(K130,$K$9:$K$143,0)</f>
        <v>128</v>
      </c>
      <c r="M130" s="32">
        <v>786</v>
      </c>
      <c r="N130" s="11">
        <f>RANK(M130,$M$9:$M$143,0)</f>
        <v>96</v>
      </c>
    </row>
    <row r="131" spans="1:14" ht="13.5" customHeight="1">
      <c r="A131" s="27">
        <f>RANK(G131,$G$9:$G$143,0)</f>
        <v>123</v>
      </c>
      <c r="B131" s="28" t="s">
        <v>797</v>
      </c>
      <c r="C131" s="29" t="s">
        <v>61</v>
      </c>
      <c r="D131" s="29" t="s">
        <v>11</v>
      </c>
      <c r="E131" s="29" t="s">
        <v>214</v>
      </c>
      <c r="F131" s="29" t="s">
        <v>43</v>
      </c>
      <c r="G131" s="30">
        <v>2011</v>
      </c>
      <c r="H131" s="31">
        <f>G131-$G$8</f>
        <v>-963</v>
      </c>
      <c r="I131" s="32">
        <v>633</v>
      </c>
      <c r="J131" s="11">
        <f>RANK(I131,$I$9:$I$143,0)</f>
        <v>123</v>
      </c>
      <c r="K131" s="32">
        <v>691</v>
      </c>
      <c r="L131" s="11">
        <f>RANK(K131,$K$9:$K$143,0)</f>
        <v>92</v>
      </c>
      <c r="M131" s="32">
        <v>687</v>
      </c>
      <c r="N131" s="11">
        <f>RANK(M131,$M$9:$M$143,0)</f>
        <v>126</v>
      </c>
    </row>
    <row r="132" spans="1:14" ht="13.5" customHeight="1">
      <c r="A132" s="27">
        <f>RANK(G132,$G$9:$G$143,0)</f>
        <v>124</v>
      </c>
      <c r="B132" s="28" t="s">
        <v>801</v>
      </c>
      <c r="C132" s="29" t="s">
        <v>113</v>
      </c>
      <c r="D132" s="29" t="s">
        <v>13</v>
      </c>
      <c r="E132" s="29" t="s">
        <v>346</v>
      </c>
      <c r="F132" s="29" t="s">
        <v>43</v>
      </c>
      <c r="G132" s="30">
        <v>1991</v>
      </c>
      <c r="H132" s="31">
        <f>G132-$G$8</f>
        <v>-983</v>
      </c>
      <c r="I132" s="32">
        <v>697</v>
      </c>
      <c r="J132" s="11">
        <f>RANK(I132,$I$9:$I$143,0)</f>
        <v>102</v>
      </c>
      <c r="K132" s="32">
        <v>633</v>
      </c>
      <c r="L132" s="11">
        <f>RANK(K132,$K$9:$K$143,0)</f>
        <v>122</v>
      </c>
      <c r="M132" s="32">
        <v>661</v>
      </c>
      <c r="N132" s="11">
        <f>RANK(M132,$M$9:$M$143,0)</f>
        <v>130</v>
      </c>
    </row>
    <row r="133" spans="1:14" ht="13.5" customHeight="1">
      <c r="A133" s="27">
        <f>RANK(G133,$G$9:$G$143,0)</f>
        <v>125</v>
      </c>
      <c r="B133" s="28" t="s">
        <v>808</v>
      </c>
      <c r="C133" s="29" t="s">
        <v>61</v>
      </c>
      <c r="D133" s="29" t="s">
        <v>14</v>
      </c>
      <c r="E133" s="29" t="s">
        <v>271</v>
      </c>
      <c r="F133" s="29" t="s">
        <v>43</v>
      </c>
      <c r="G133" s="30">
        <v>1968</v>
      </c>
      <c r="H133" s="31">
        <f>G133-$G$8</f>
        <v>-1006</v>
      </c>
      <c r="I133" s="32">
        <v>560</v>
      </c>
      <c r="J133" s="11">
        <f>RANK(I133,$I$9:$I$143,0)</f>
        <v>130</v>
      </c>
      <c r="K133" s="32">
        <v>687</v>
      </c>
      <c r="L133" s="11">
        <f>RANK(K133,$K$9:$K$143,0)</f>
        <v>99</v>
      </c>
      <c r="M133" s="32">
        <v>721</v>
      </c>
      <c r="N133" s="11">
        <f>RANK(M133,$M$9:$M$143,0)</f>
        <v>116</v>
      </c>
    </row>
    <row r="134" spans="1:14" ht="13.5" customHeight="1">
      <c r="A134" s="27">
        <f>RANK(G134,$G$9:$G$143,0)</f>
        <v>126</v>
      </c>
      <c r="B134" s="28" t="s">
        <v>818</v>
      </c>
      <c r="C134" s="29" t="s">
        <v>113</v>
      </c>
      <c r="D134" s="29" t="s">
        <v>12</v>
      </c>
      <c r="E134" s="29" t="s">
        <v>214</v>
      </c>
      <c r="F134" s="29" t="s">
        <v>43</v>
      </c>
      <c r="G134" s="30">
        <v>1940</v>
      </c>
      <c r="H134" s="31">
        <f>G134-$G$8</f>
        <v>-1034</v>
      </c>
      <c r="I134" s="32">
        <v>577</v>
      </c>
      <c r="J134" s="11">
        <f>RANK(I134,$I$9:$I$143,0)</f>
        <v>129</v>
      </c>
      <c r="K134" s="32">
        <v>648</v>
      </c>
      <c r="L134" s="11">
        <f>RANK(K134,$K$9:$K$143,0)</f>
        <v>115</v>
      </c>
      <c r="M134" s="32">
        <v>715</v>
      </c>
      <c r="N134" s="11">
        <f>RANK(M134,$M$9:$M$143,0)</f>
        <v>117</v>
      </c>
    </row>
    <row r="135" spans="1:14" ht="13.5" customHeight="1">
      <c r="A135" s="27">
        <f>RANK(G135,$G$9:$G$143,0)</f>
        <v>127</v>
      </c>
      <c r="B135" s="28" t="s">
        <v>819</v>
      </c>
      <c r="C135" s="29" t="s">
        <v>113</v>
      </c>
      <c r="D135" s="29" t="s">
        <v>12</v>
      </c>
      <c r="E135" s="29" t="s">
        <v>346</v>
      </c>
      <c r="F135" s="29" t="s">
        <v>43</v>
      </c>
      <c r="G135" s="30">
        <v>1939</v>
      </c>
      <c r="H135" s="31">
        <f>G135-$G$8</f>
        <v>-1035</v>
      </c>
      <c r="I135" s="32">
        <v>637</v>
      </c>
      <c r="J135" s="11">
        <f>RANK(I135,$I$9:$I$143,0)</f>
        <v>117</v>
      </c>
      <c r="K135" s="32">
        <v>627</v>
      </c>
      <c r="L135" s="11">
        <f>RANK(K135,$K$9:$K$143,0)</f>
        <v>125</v>
      </c>
      <c r="M135" s="32">
        <v>675</v>
      </c>
      <c r="N135" s="11">
        <f>RANK(M135,$M$9:$M$143,0)</f>
        <v>128</v>
      </c>
    </row>
    <row r="136" spans="1:14" ht="13.5" customHeight="1">
      <c r="A136" s="27">
        <f>RANK(G136,$G$9:$G$143,0)</f>
        <v>128</v>
      </c>
      <c r="B136" s="28" t="s">
        <v>822</v>
      </c>
      <c r="C136" s="29" t="s">
        <v>23</v>
      </c>
      <c r="D136" s="29" t="s">
        <v>14</v>
      </c>
      <c r="E136" s="29" t="s">
        <v>271</v>
      </c>
      <c r="F136" s="29" t="s">
        <v>43</v>
      </c>
      <c r="G136" s="30">
        <v>1934</v>
      </c>
      <c r="H136" s="31">
        <f>G136-$G$8</f>
        <v>-1040</v>
      </c>
      <c r="I136" s="32">
        <v>612</v>
      </c>
      <c r="J136" s="11">
        <f>RANK(I136,$I$9:$I$143,0)</f>
        <v>124</v>
      </c>
      <c r="K136" s="32">
        <v>648</v>
      </c>
      <c r="L136" s="11">
        <f>RANK(K136,$K$9:$K$143,0)</f>
        <v>115</v>
      </c>
      <c r="M136" s="32">
        <v>674</v>
      </c>
      <c r="N136" s="11">
        <f>RANK(M136,$M$9:$M$143,0)</f>
        <v>129</v>
      </c>
    </row>
    <row r="137" spans="1:14" ht="13.5" customHeight="1">
      <c r="A137" s="27">
        <f>RANK(G137,$G$9:$G$143,0)</f>
        <v>129</v>
      </c>
      <c r="B137" s="28" t="s">
        <v>825</v>
      </c>
      <c r="C137" s="29" t="s">
        <v>113</v>
      </c>
      <c r="D137" s="29" t="s">
        <v>11</v>
      </c>
      <c r="E137" s="29" t="s">
        <v>346</v>
      </c>
      <c r="F137" s="29" t="s">
        <v>43</v>
      </c>
      <c r="G137" s="30">
        <v>1917</v>
      </c>
      <c r="H137" s="31">
        <f>G137-$G$8</f>
        <v>-1057</v>
      </c>
      <c r="I137" s="32">
        <v>637</v>
      </c>
      <c r="J137" s="11">
        <f>RANK(I137,$I$9:$I$143,0)</f>
        <v>117</v>
      </c>
      <c r="K137" s="32">
        <v>588</v>
      </c>
      <c r="L137" s="11">
        <f>RANK(K137,$K$9:$K$143,0)</f>
        <v>129</v>
      </c>
      <c r="M137" s="32">
        <v>692</v>
      </c>
      <c r="N137" s="11">
        <f>RANK(M137,$M$9:$M$143,0)</f>
        <v>124</v>
      </c>
    </row>
    <row r="138" spans="1:14" ht="13.5" customHeight="1">
      <c r="A138" s="27">
        <f>RANK(G138,$G$9:$G$143,0)</f>
        <v>130</v>
      </c>
      <c r="B138" s="28" t="s">
        <v>826</v>
      </c>
      <c r="C138" s="29" t="s">
        <v>61</v>
      </c>
      <c r="D138" s="29" t="s">
        <v>15</v>
      </c>
      <c r="E138" s="29" t="s">
        <v>136</v>
      </c>
      <c r="F138" s="29" t="s">
        <v>43</v>
      </c>
      <c r="G138" s="30">
        <v>1914</v>
      </c>
      <c r="H138" s="31">
        <f>G138-$G$8</f>
        <v>-1060</v>
      </c>
      <c r="I138" s="32">
        <v>557</v>
      </c>
      <c r="J138" s="11">
        <f>RANK(I138,$I$9:$I$143,0)</f>
        <v>131</v>
      </c>
      <c r="K138" s="32">
        <v>731</v>
      </c>
      <c r="L138" s="11">
        <f>RANK(K138,$K$9:$K$143,0)</f>
        <v>68</v>
      </c>
      <c r="M138" s="32">
        <v>626</v>
      </c>
      <c r="N138" s="11">
        <f>RANK(M138,$M$9:$M$143,0)</f>
        <v>132</v>
      </c>
    </row>
    <row r="139" spans="1:14" ht="13.5" customHeight="1">
      <c r="A139" s="27">
        <f>RANK(G139,$G$9:$G$143,0)</f>
        <v>131</v>
      </c>
      <c r="B139" s="28" t="s">
        <v>833</v>
      </c>
      <c r="C139" s="29" t="s">
        <v>23</v>
      </c>
      <c r="D139" s="29" t="s">
        <v>15</v>
      </c>
      <c r="E139" s="29" t="s">
        <v>136</v>
      </c>
      <c r="F139" s="29" t="s">
        <v>43</v>
      </c>
      <c r="G139" s="30">
        <v>1888</v>
      </c>
      <c r="H139" s="31">
        <f>G139-$G$8</f>
        <v>-1086</v>
      </c>
      <c r="I139" s="32">
        <v>514</v>
      </c>
      <c r="J139" s="11">
        <f>RANK(I139,$I$9:$I$143,0)</f>
        <v>135</v>
      </c>
      <c r="K139" s="32">
        <v>675</v>
      </c>
      <c r="L139" s="11">
        <f>RANK(K139,$K$9:$K$143,0)</f>
        <v>105</v>
      </c>
      <c r="M139" s="32">
        <v>699</v>
      </c>
      <c r="N139" s="11">
        <f>RANK(M139,$M$9:$M$143,0)</f>
        <v>120</v>
      </c>
    </row>
    <row r="140" spans="1:14" ht="13.5" customHeight="1">
      <c r="A140" s="27">
        <f>RANK(G140,$G$9:$G$143,0)</f>
        <v>132</v>
      </c>
      <c r="B140" s="28" t="s">
        <v>839</v>
      </c>
      <c r="C140" s="29" t="s">
        <v>113</v>
      </c>
      <c r="D140" s="29" t="s">
        <v>12</v>
      </c>
      <c r="E140" s="29" t="s">
        <v>346</v>
      </c>
      <c r="F140" s="29" t="s">
        <v>43</v>
      </c>
      <c r="G140" s="30">
        <v>1844</v>
      </c>
      <c r="H140" s="31">
        <f>G140-$G$8</f>
        <v>-1130</v>
      </c>
      <c r="I140" s="32">
        <v>677</v>
      </c>
      <c r="J140" s="11">
        <f>RANK(I140,$I$9:$I$143,0)</f>
        <v>107</v>
      </c>
      <c r="K140" s="32">
        <v>563</v>
      </c>
      <c r="L140" s="11">
        <f>RANK(K140,$K$9:$K$143,0)</f>
        <v>132</v>
      </c>
      <c r="M140" s="32">
        <v>604</v>
      </c>
      <c r="N140" s="11">
        <f>RANK(M140,$M$9:$M$143,0)</f>
        <v>134</v>
      </c>
    </row>
    <row r="141" spans="1:14" ht="13.5" customHeight="1">
      <c r="A141" s="27">
        <f>RANK(G141,$G$9:$G$143,0)</f>
        <v>133</v>
      </c>
      <c r="B141" s="28" t="s">
        <v>845</v>
      </c>
      <c r="C141" s="29" t="s">
        <v>113</v>
      </c>
      <c r="D141" s="29" t="s">
        <v>13</v>
      </c>
      <c r="E141" s="29" t="s">
        <v>346</v>
      </c>
      <c r="F141" s="29" t="s">
        <v>43</v>
      </c>
      <c r="G141" s="30">
        <v>1798</v>
      </c>
      <c r="H141" s="31">
        <f>G141-$G$8</f>
        <v>-1176</v>
      </c>
      <c r="I141" s="32">
        <v>531</v>
      </c>
      <c r="J141" s="11">
        <f>RANK(I141,$I$9:$I$143,0)</f>
        <v>132</v>
      </c>
      <c r="K141" s="32">
        <v>572</v>
      </c>
      <c r="L141" s="11">
        <f>RANK(K141,$K$9:$K$143,0)</f>
        <v>131</v>
      </c>
      <c r="M141" s="32">
        <v>695</v>
      </c>
      <c r="N141" s="11">
        <f>RANK(M141,$M$9:$M$143,0)</f>
        <v>123</v>
      </c>
    </row>
    <row r="142" spans="1:14" ht="13.5" customHeight="1">
      <c r="A142" s="27">
        <f>RANK(G142,$G$9:$G$143,0)</f>
        <v>134</v>
      </c>
      <c r="B142" s="28" t="s">
        <v>855</v>
      </c>
      <c r="C142" s="29" t="s">
        <v>61</v>
      </c>
      <c r="D142" s="29" t="s">
        <v>16</v>
      </c>
      <c r="E142" s="29" t="s">
        <v>72</v>
      </c>
      <c r="F142" s="29" t="s">
        <v>43</v>
      </c>
      <c r="G142" s="30">
        <v>1695</v>
      </c>
      <c r="H142" s="31">
        <f>G142-$G$8</f>
        <v>-1279</v>
      </c>
      <c r="I142" s="32">
        <v>521</v>
      </c>
      <c r="J142" s="11">
        <f>RANK(I142,$I$9:$I$143,0)</f>
        <v>133</v>
      </c>
      <c r="K142" s="32">
        <v>559</v>
      </c>
      <c r="L142" s="11">
        <f>RANK(K142,$K$9:$K$143,0)</f>
        <v>134</v>
      </c>
      <c r="M142" s="32">
        <v>615</v>
      </c>
      <c r="N142" s="11">
        <f>RANK(M142,$M$9:$M$143,0)</f>
        <v>133</v>
      </c>
    </row>
    <row r="143" spans="1:14" ht="13.5" customHeight="1">
      <c r="A143" s="27">
        <f>RANK(G143,$G$9:$G$143,0)</f>
        <v>135</v>
      </c>
      <c r="B143" s="28" t="s">
        <v>857</v>
      </c>
      <c r="C143" s="29" t="s">
        <v>23</v>
      </c>
      <c r="D143" s="29" t="s">
        <v>15</v>
      </c>
      <c r="E143" s="29" t="s">
        <v>101</v>
      </c>
      <c r="F143" s="29" t="s">
        <v>43</v>
      </c>
      <c r="G143" s="30">
        <v>1687</v>
      </c>
      <c r="H143" s="31">
        <f>G143-$G$8</f>
        <v>-1287</v>
      </c>
      <c r="I143" s="32">
        <v>515</v>
      </c>
      <c r="J143" s="11">
        <f>RANK(I143,$I$9:$I$143,0)</f>
        <v>134</v>
      </c>
      <c r="K143" s="32">
        <v>634</v>
      </c>
      <c r="L143" s="11">
        <f>RANK(K143,$K$9:$K$143,0)</f>
        <v>121</v>
      </c>
      <c r="M143" s="32">
        <v>538</v>
      </c>
      <c r="N143" s="11">
        <f>RANK(M143,$M$9:$M$143,0)</f>
        <v>135</v>
      </c>
    </row>
  </sheetData>
  <sheetProtection selectLockedCells="1" selectUnlockedCells="1"/>
  <mergeCells count="2">
    <mergeCell ref="A1:N1"/>
    <mergeCell ref="A2:N2"/>
  </mergeCells>
  <printOptions/>
  <pageMargins left="0.39375" right="0.39375" top="0.39375" bottom="0.6590277777777778" header="0.5118055555555555" footer="0.39375"/>
  <pageSetup horizontalDpi="300" verticalDpi="300" orientation="portrait" paperSize="9"/>
  <headerFooter alignWithMargins="0"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32"/>
  <sheetViews>
    <sheetView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5.140625" style="0" customWidth="1"/>
    <col min="2" max="2" width="25.28125" style="50" customWidth="1"/>
    <col min="3" max="3" width="4.140625" style="0" customWidth="1"/>
    <col min="4" max="4" width="5.57421875" style="0" customWidth="1"/>
    <col min="5" max="5" width="5.28125" style="0" customWidth="1"/>
    <col min="6" max="6" width="3.140625" style="0" customWidth="1"/>
    <col min="7" max="7" width="6.57421875" style="0" customWidth="1"/>
    <col min="8" max="9" width="4.8515625" style="0" customWidth="1"/>
    <col min="10" max="10" width="3.421875" style="0" customWidth="1"/>
    <col min="11" max="11" width="3.8515625" style="0" customWidth="1"/>
    <col min="12" max="12" width="3.421875" style="0" customWidth="1"/>
    <col min="13" max="13" width="3.8515625" style="0" customWidth="1"/>
    <col min="14" max="14" width="3.421875" style="0" customWidth="1"/>
    <col min="15" max="16384" width="10.57421875" style="0" customWidth="1"/>
  </cols>
  <sheetData>
    <row r="1" spans="1:14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10">
        <v>41553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43"/>
      <c r="B3" s="44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2.75">
      <c r="A4" s="49" t="s">
        <v>867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2.75">
      <c r="A5" s="42" t="s">
        <v>868</v>
      </c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3.5" customHeight="1">
      <c r="A6" s="42"/>
      <c r="B6" s="44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2.75">
      <c r="A7" s="16" t="s">
        <v>20</v>
      </c>
      <c r="B7" s="17" t="s">
        <v>21</v>
      </c>
      <c r="C7" s="16" t="s">
        <v>22</v>
      </c>
      <c r="D7" s="16" t="s">
        <v>864</v>
      </c>
      <c r="E7" s="16" t="s">
        <v>24</v>
      </c>
      <c r="F7" s="16" t="s">
        <v>25</v>
      </c>
      <c r="G7" s="16" t="s">
        <v>26</v>
      </c>
      <c r="H7" s="18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6" t="s">
        <v>33</v>
      </c>
    </row>
    <row r="8" spans="1:14" ht="12.75">
      <c r="A8" s="45"/>
      <c r="B8" s="46" t="s">
        <v>40</v>
      </c>
      <c r="C8" s="45"/>
      <c r="D8" s="45"/>
      <c r="E8" s="45"/>
      <c r="F8" s="45"/>
      <c r="G8" s="45">
        <f>SUM(I8+K8+M8)</f>
        <v>2974</v>
      </c>
      <c r="H8" s="47"/>
      <c r="I8" s="48">
        <v>1032</v>
      </c>
      <c r="J8" s="48"/>
      <c r="K8" s="48">
        <v>968</v>
      </c>
      <c r="L8" s="48"/>
      <c r="M8" s="48">
        <v>974</v>
      </c>
      <c r="N8" s="45"/>
    </row>
    <row r="9" spans="1:14" ht="12.75">
      <c r="A9" s="27">
        <f>RANK(G9,$G$9:$G$232,0)</f>
        <v>1</v>
      </c>
      <c r="B9" s="28" t="s">
        <v>45</v>
      </c>
      <c r="C9" s="29" t="s">
        <v>23</v>
      </c>
      <c r="D9" s="29" t="s">
        <v>1</v>
      </c>
      <c r="E9" s="29" t="s">
        <v>46</v>
      </c>
      <c r="F9" s="29" t="s">
        <v>43</v>
      </c>
      <c r="G9" s="30">
        <v>2911</v>
      </c>
      <c r="H9" s="31">
        <f>G9-$G$8</f>
        <v>-63</v>
      </c>
      <c r="I9" s="32">
        <v>999</v>
      </c>
      <c r="J9" s="11">
        <f>RANK(I9,$I$9:$I$232,0)</f>
        <v>13</v>
      </c>
      <c r="K9" s="32">
        <v>960</v>
      </c>
      <c r="L9" s="11">
        <f>RANK(K9,$K$9:$K$232,0)</f>
        <v>1</v>
      </c>
      <c r="M9" s="32">
        <v>952</v>
      </c>
      <c r="N9" s="11">
        <f>RANK(M9,$M$9:$M$232,0)</f>
        <v>7</v>
      </c>
    </row>
    <row r="10" spans="1:14" ht="12.75">
      <c r="A10" s="27">
        <f>RANK(G10,$G$9:$G$232,0)</f>
        <v>2</v>
      </c>
      <c r="B10" s="28" t="s">
        <v>48</v>
      </c>
      <c r="C10" s="29" t="s">
        <v>23</v>
      </c>
      <c r="D10" s="29" t="s">
        <v>1</v>
      </c>
      <c r="E10" s="29" t="s">
        <v>49</v>
      </c>
      <c r="F10" s="29" t="s">
        <v>43</v>
      </c>
      <c r="G10" s="30">
        <v>2883</v>
      </c>
      <c r="H10" s="31">
        <f>G10-$G$8</f>
        <v>-91</v>
      </c>
      <c r="I10" s="32">
        <v>1014</v>
      </c>
      <c r="J10" s="11">
        <f>RANK(I10,$I$9:$I$232,0)</f>
        <v>7</v>
      </c>
      <c r="K10" s="32">
        <v>947</v>
      </c>
      <c r="L10" s="11">
        <f>RANK(K10,$K$9:$K$232,0)</f>
        <v>3</v>
      </c>
      <c r="M10" s="32">
        <v>922</v>
      </c>
      <c r="N10" s="11">
        <f>RANK(M10,$M$9:$M$232,0)</f>
        <v>32</v>
      </c>
    </row>
    <row r="11" spans="1:14" ht="12.75">
      <c r="A11" s="27">
        <f>RANK(G11,$G$9:$G$232,0)</f>
        <v>3</v>
      </c>
      <c r="B11" s="28" t="s">
        <v>52</v>
      </c>
      <c r="C11" s="29" t="s">
        <v>23</v>
      </c>
      <c r="D11" s="29" t="s">
        <v>1</v>
      </c>
      <c r="E11" s="29" t="s">
        <v>53</v>
      </c>
      <c r="F11" s="29" t="s">
        <v>43</v>
      </c>
      <c r="G11" s="30">
        <v>2876</v>
      </c>
      <c r="H11" s="31">
        <f>G11-$G$8</f>
        <v>-98</v>
      </c>
      <c r="I11" s="32">
        <v>1028</v>
      </c>
      <c r="J11" s="11">
        <f>RANK(I11,$I$9:$I$232,0)</f>
        <v>1</v>
      </c>
      <c r="K11" s="32">
        <v>917</v>
      </c>
      <c r="L11" s="11">
        <f>RANK(K11,$K$9:$K$232,0)</f>
        <v>9</v>
      </c>
      <c r="M11" s="32">
        <v>931</v>
      </c>
      <c r="N11" s="11">
        <f>RANK(M11,$M$9:$M$232,0)</f>
        <v>24</v>
      </c>
    </row>
    <row r="12" spans="1:14" ht="12.75">
      <c r="A12" s="27">
        <f>RANK(G12,$G$9:$G$232,0)</f>
        <v>4</v>
      </c>
      <c r="B12" s="28" t="s">
        <v>54</v>
      </c>
      <c r="C12" s="29" t="s">
        <v>23</v>
      </c>
      <c r="D12" s="29" t="s">
        <v>1</v>
      </c>
      <c r="E12" s="29" t="s">
        <v>55</v>
      </c>
      <c r="F12" s="29" t="s">
        <v>43</v>
      </c>
      <c r="G12" s="30">
        <v>2857</v>
      </c>
      <c r="H12" s="31">
        <f>G12-$G$8</f>
        <v>-117</v>
      </c>
      <c r="I12" s="32">
        <v>1027</v>
      </c>
      <c r="J12" s="11">
        <f>RANK(I12,$I$9:$I$232,0)</f>
        <v>2</v>
      </c>
      <c r="K12" s="32">
        <v>906</v>
      </c>
      <c r="L12" s="11">
        <f>RANK(K12,$K$9:$K$232,0)</f>
        <v>14</v>
      </c>
      <c r="M12" s="32">
        <v>924</v>
      </c>
      <c r="N12" s="11">
        <f>RANK(M12,$M$9:$M$232,0)</f>
        <v>28</v>
      </c>
    </row>
    <row r="13" spans="1:14" ht="12.75">
      <c r="A13" s="27">
        <f>RANK(G13,$G$9:$G$232,0)</f>
        <v>5</v>
      </c>
      <c r="B13" s="28" t="s">
        <v>56</v>
      </c>
      <c r="C13" s="29" t="s">
        <v>23</v>
      </c>
      <c r="D13" s="29" t="s">
        <v>1</v>
      </c>
      <c r="E13" s="29" t="s">
        <v>57</v>
      </c>
      <c r="F13" s="29" t="s">
        <v>43</v>
      </c>
      <c r="G13" s="30">
        <v>2856</v>
      </c>
      <c r="H13" s="31">
        <f>G13-$G$8</f>
        <v>-118</v>
      </c>
      <c r="I13" s="32">
        <v>1025</v>
      </c>
      <c r="J13" s="11">
        <f>RANK(I13,$I$9:$I$232,0)</f>
        <v>3</v>
      </c>
      <c r="K13" s="32">
        <v>907</v>
      </c>
      <c r="L13" s="11">
        <f>RANK(K13,$K$9:$K$232,0)</f>
        <v>13</v>
      </c>
      <c r="M13" s="32">
        <v>924</v>
      </c>
      <c r="N13" s="11">
        <f>RANK(M13,$M$9:$M$232,0)</f>
        <v>28</v>
      </c>
    </row>
    <row r="14" spans="1:14" ht="12.75">
      <c r="A14" s="27">
        <f>RANK(G14,$G$9:$G$232,0)</f>
        <v>6</v>
      </c>
      <c r="B14" s="28" t="s">
        <v>58</v>
      </c>
      <c r="C14" s="29" t="s">
        <v>23</v>
      </c>
      <c r="D14" s="29" t="s">
        <v>2</v>
      </c>
      <c r="E14" s="29" t="s">
        <v>59</v>
      </c>
      <c r="F14" s="29" t="s">
        <v>43</v>
      </c>
      <c r="G14" s="30">
        <v>2852</v>
      </c>
      <c r="H14" s="31">
        <f>G14-$G$8</f>
        <v>-122</v>
      </c>
      <c r="I14" s="32">
        <v>1025</v>
      </c>
      <c r="J14" s="11">
        <f>RANK(I14,$I$9:$I$232,0)</f>
        <v>3</v>
      </c>
      <c r="K14" s="32">
        <v>884</v>
      </c>
      <c r="L14" s="11">
        <f>RANK(K14,$K$9:$K$232,0)</f>
        <v>20</v>
      </c>
      <c r="M14" s="32">
        <v>943</v>
      </c>
      <c r="N14" s="11">
        <f>RANK(M14,$M$9:$M$232,0)</f>
        <v>13</v>
      </c>
    </row>
    <row r="15" spans="1:14" ht="12.75">
      <c r="A15" s="27">
        <f>RANK(G15,$G$9:$G$232,0)</f>
        <v>7</v>
      </c>
      <c r="B15" s="28" t="s">
        <v>60</v>
      </c>
      <c r="C15" s="29" t="s">
        <v>61</v>
      </c>
      <c r="D15" s="29" t="s">
        <v>4</v>
      </c>
      <c r="E15" s="29" t="s">
        <v>62</v>
      </c>
      <c r="F15" s="29" t="s">
        <v>43</v>
      </c>
      <c r="G15" s="30">
        <v>2851</v>
      </c>
      <c r="H15" s="31">
        <f>G15-$G$8</f>
        <v>-123</v>
      </c>
      <c r="I15" s="32">
        <v>997</v>
      </c>
      <c r="J15" s="11">
        <f>RANK(I15,$I$9:$I$232,0)</f>
        <v>16</v>
      </c>
      <c r="K15" s="32">
        <v>917</v>
      </c>
      <c r="L15" s="11">
        <f>RANK(K15,$K$9:$K$232,0)</f>
        <v>9</v>
      </c>
      <c r="M15" s="32">
        <v>937</v>
      </c>
      <c r="N15" s="11">
        <f>RANK(M15,$M$9:$M$232,0)</f>
        <v>18</v>
      </c>
    </row>
    <row r="16" spans="1:14" ht="12.75">
      <c r="A16" s="27">
        <f>RANK(G16,$G$9:$G$232,0)</f>
        <v>8</v>
      </c>
      <c r="B16" s="28" t="s">
        <v>63</v>
      </c>
      <c r="C16" s="29" t="s">
        <v>61</v>
      </c>
      <c r="D16" s="29" t="s">
        <v>2</v>
      </c>
      <c r="E16" s="29" t="s">
        <v>53</v>
      </c>
      <c r="F16" s="29" t="s">
        <v>43</v>
      </c>
      <c r="G16" s="30">
        <v>2849</v>
      </c>
      <c r="H16" s="31">
        <f>G16-$G$8</f>
        <v>-125</v>
      </c>
      <c r="I16" s="32">
        <v>1015</v>
      </c>
      <c r="J16" s="11">
        <f>RANK(I16,$I$9:$I$232,0)</f>
        <v>6</v>
      </c>
      <c r="K16" s="32">
        <v>894</v>
      </c>
      <c r="L16" s="11">
        <f>RANK(K16,$K$9:$K$232,0)</f>
        <v>17</v>
      </c>
      <c r="M16" s="32">
        <v>940</v>
      </c>
      <c r="N16" s="11">
        <f>RANK(M16,$M$9:$M$232,0)</f>
        <v>16</v>
      </c>
    </row>
    <row r="17" spans="1:14" ht="12.75">
      <c r="A17" s="27">
        <f>RANK(G17,$G$9:$G$232,0)</f>
        <v>9</v>
      </c>
      <c r="B17" s="28" t="s">
        <v>69</v>
      </c>
      <c r="C17" s="29" t="s">
        <v>61</v>
      </c>
      <c r="D17" s="29" t="s">
        <v>3</v>
      </c>
      <c r="E17" s="29" t="s">
        <v>70</v>
      </c>
      <c r="F17" s="29" t="s">
        <v>43</v>
      </c>
      <c r="G17" s="30">
        <v>2826</v>
      </c>
      <c r="H17" s="31">
        <f>G17-$G$8</f>
        <v>-148</v>
      </c>
      <c r="I17" s="32">
        <v>977</v>
      </c>
      <c r="J17" s="11">
        <f>RANK(I17,$I$9:$I$232,0)</f>
        <v>30</v>
      </c>
      <c r="K17" s="32">
        <v>920</v>
      </c>
      <c r="L17" s="11">
        <f>RANK(K17,$K$9:$K$232,0)</f>
        <v>7</v>
      </c>
      <c r="M17" s="32">
        <v>929</v>
      </c>
      <c r="N17" s="11">
        <f>RANK(M17,$M$9:$M$232,0)</f>
        <v>26</v>
      </c>
    </row>
    <row r="18" spans="1:14" ht="12.75">
      <c r="A18" s="27">
        <f>RANK(G18,$G$9:$G$232,0)</f>
        <v>10</v>
      </c>
      <c r="B18" s="28" t="s">
        <v>76</v>
      </c>
      <c r="C18" s="29" t="s">
        <v>23</v>
      </c>
      <c r="D18" s="29" t="s">
        <v>1</v>
      </c>
      <c r="E18" s="29" t="s">
        <v>62</v>
      </c>
      <c r="F18" s="29" t="s">
        <v>43</v>
      </c>
      <c r="G18" s="30">
        <v>2810</v>
      </c>
      <c r="H18" s="31">
        <f>G18-$G$8</f>
        <v>-164</v>
      </c>
      <c r="I18" s="32">
        <v>1016</v>
      </c>
      <c r="J18" s="11">
        <f>RANK(I18,$I$9:$I$232,0)</f>
        <v>5</v>
      </c>
      <c r="K18" s="32">
        <v>915</v>
      </c>
      <c r="L18" s="11">
        <f>RANK(K18,$K$9:$K$232,0)</f>
        <v>11</v>
      </c>
      <c r="M18" s="32">
        <v>879</v>
      </c>
      <c r="N18" s="11">
        <f>RANK(M18,$M$9:$M$232,0)</f>
        <v>69</v>
      </c>
    </row>
    <row r="19" spans="1:14" ht="12.75">
      <c r="A19" s="27">
        <f>RANK(G19,$G$9:$G$232,0)</f>
        <v>10</v>
      </c>
      <c r="B19" s="28" t="s">
        <v>77</v>
      </c>
      <c r="C19" s="29" t="s">
        <v>61</v>
      </c>
      <c r="D19" s="29" t="s">
        <v>3</v>
      </c>
      <c r="E19" s="29" t="s">
        <v>78</v>
      </c>
      <c r="F19" s="29" t="s">
        <v>43</v>
      </c>
      <c r="G19" s="30">
        <v>2810</v>
      </c>
      <c r="H19" s="31">
        <f>G19-$G$8</f>
        <v>-164</v>
      </c>
      <c r="I19" s="32">
        <v>996</v>
      </c>
      <c r="J19" s="11">
        <f>RANK(I19,$I$9:$I$232,0)</f>
        <v>18</v>
      </c>
      <c r="K19" s="32">
        <v>908</v>
      </c>
      <c r="L19" s="11">
        <f>RANK(K19,$K$9:$K$232,0)</f>
        <v>12</v>
      </c>
      <c r="M19" s="32">
        <v>906</v>
      </c>
      <c r="N19" s="11">
        <f>RANK(M19,$M$9:$M$232,0)</f>
        <v>38</v>
      </c>
    </row>
    <row r="20" spans="1:14" ht="12.75">
      <c r="A20" s="27">
        <f>RANK(G20,$G$9:$G$232,0)</f>
        <v>10</v>
      </c>
      <c r="B20" s="28" t="s">
        <v>79</v>
      </c>
      <c r="C20" s="29" t="s">
        <v>61</v>
      </c>
      <c r="D20" s="29" t="s">
        <v>3</v>
      </c>
      <c r="E20" s="29" t="s">
        <v>80</v>
      </c>
      <c r="F20" s="29" t="s">
        <v>43</v>
      </c>
      <c r="G20" s="30">
        <v>2810</v>
      </c>
      <c r="H20" s="31">
        <f>G20-$G$8</f>
        <v>-164</v>
      </c>
      <c r="I20" s="32">
        <v>974</v>
      </c>
      <c r="J20" s="11">
        <f>RANK(I20,$I$9:$I$232,0)</f>
        <v>32</v>
      </c>
      <c r="K20" s="32">
        <v>950</v>
      </c>
      <c r="L20" s="11">
        <f>RANK(K20,$K$9:$K$232,0)</f>
        <v>2</v>
      </c>
      <c r="M20" s="32">
        <v>886</v>
      </c>
      <c r="N20" s="11">
        <f>RANK(M20,$M$9:$M$232,0)</f>
        <v>57</v>
      </c>
    </row>
    <row r="21" spans="1:14" ht="12.75">
      <c r="A21" s="27">
        <f>RANK(G21,$G$9:$G$232,0)</f>
        <v>13</v>
      </c>
      <c r="B21" s="28" t="s">
        <v>83</v>
      </c>
      <c r="C21" s="29" t="s">
        <v>23</v>
      </c>
      <c r="D21" s="29" t="s">
        <v>5</v>
      </c>
      <c r="E21" s="29" t="s">
        <v>84</v>
      </c>
      <c r="F21" s="29" t="s">
        <v>43</v>
      </c>
      <c r="G21" s="30">
        <v>2803</v>
      </c>
      <c r="H21" s="31">
        <f>G21-$G$8</f>
        <v>-171</v>
      </c>
      <c r="I21" s="32">
        <v>984</v>
      </c>
      <c r="J21" s="11">
        <f>RANK(I21,$I$9:$I$232,0)</f>
        <v>26</v>
      </c>
      <c r="K21" s="32">
        <v>887</v>
      </c>
      <c r="L21" s="11">
        <f>RANK(K21,$K$9:$K$232,0)</f>
        <v>19</v>
      </c>
      <c r="M21" s="32">
        <v>932</v>
      </c>
      <c r="N21" s="11">
        <f>RANK(M21,$M$9:$M$232,0)</f>
        <v>22</v>
      </c>
    </row>
    <row r="22" spans="1:14" ht="12.75">
      <c r="A22" s="27">
        <f>RANK(G22,$G$9:$G$232,0)</f>
        <v>14</v>
      </c>
      <c r="B22" s="28" t="s">
        <v>85</v>
      </c>
      <c r="C22" s="29" t="s">
        <v>23</v>
      </c>
      <c r="D22" s="29" t="s">
        <v>3</v>
      </c>
      <c r="E22" s="29" t="s">
        <v>86</v>
      </c>
      <c r="F22" s="29" t="s">
        <v>43</v>
      </c>
      <c r="G22" s="30">
        <v>2802</v>
      </c>
      <c r="H22" s="31">
        <f>G22-$G$8</f>
        <v>-172</v>
      </c>
      <c r="I22" s="32">
        <v>995</v>
      </c>
      <c r="J22" s="11">
        <f>RANK(I22,$I$9:$I$232,0)</f>
        <v>19</v>
      </c>
      <c r="K22" s="32">
        <v>836</v>
      </c>
      <c r="L22" s="11">
        <f>RANK(K22,$K$9:$K$232,0)</f>
        <v>36</v>
      </c>
      <c r="M22" s="32">
        <v>971</v>
      </c>
      <c r="N22" s="11">
        <f>RANK(M22,$M$9:$M$232,0)</f>
        <v>1</v>
      </c>
    </row>
    <row r="23" spans="1:14" ht="12.75">
      <c r="A23" s="27">
        <f>RANK(G23,$G$9:$G$232,0)</f>
        <v>15</v>
      </c>
      <c r="B23" s="28" t="s">
        <v>87</v>
      </c>
      <c r="C23" s="29" t="s">
        <v>61</v>
      </c>
      <c r="D23" s="29" t="s">
        <v>3</v>
      </c>
      <c r="E23" s="29" t="s">
        <v>88</v>
      </c>
      <c r="F23" s="29" t="s">
        <v>43</v>
      </c>
      <c r="G23" s="30">
        <v>2801</v>
      </c>
      <c r="H23" s="31">
        <f>G23-$G$8</f>
        <v>-173</v>
      </c>
      <c r="I23" s="32">
        <v>986</v>
      </c>
      <c r="J23" s="11">
        <f>RANK(I23,$I$9:$I$232,0)</f>
        <v>24</v>
      </c>
      <c r="K23" s="32">
        <v>859</v>
      </c>
      <c r="L23" s="11">
        <f>RANK(K23,$K$9:$K$232,0)</f>
        <v>27</v>
      </c>
      <c r="M23" s="32">
        <v>956</v>
      </c>
      <c r="N23" s="11">
        <f>RANK(M23,$M$9:$M$232,0)</f>
        <v>3</v>
      </c>
    </row>
    <row r="24" spans="1:14" ht="12.75">
      <c r="A24" s="27">
        <f>RANK(G24,$G$9:$G$232,0)</f>
        <v>16</v>
      </c>
      <c r="B24" s="28" t="s">
        <v>91</v>
      </c>
      <c r="C24" s="29" t="s">
        <v>23</v>
      </c>
      <c r="D24" s="29" t="s">
        <v>5</v>
      </c>
      <c r="E24" s="29" t="s">
        <v>92</v>
      </c>
      <c r="F24" s="29" t="s">
        <v>43</v>
      </c>
      <c r="G24" s="30">
        <v>2794</v>
      </c>
      <c r="H24" s="31">
        <f>G24-$G$8</f>
        <v>-180</v>
      </c>
      <c r="I24" s="32">
        <v>942</v>
      </c>
      <c r="J24" s="11">
        <f>RANK(I24,$I$9:$I$232,0)</f>
        <v>51</v>
      </c>
      <c r="K24" s="32">
        <v>922</v>
      </c>
      <c r="L24" s="11">
        <f>RANK(K24,$K$9:$K$232,0)</f>
        <v>6</v>
      </c>
      <c r="M24" s="32">
        <v>930</v>
      </c>
      <c r="N24" s="11">
        <f>RANK(M24,$M$9:$M$232,0)</f>
        <v>25</v>
      </c>
    </row>
    <row r="25" spans="1:14" ht="12.75">
      <c r="A25" s="27">
        <f>RANK(G25,$G$9:$G$232,0)</f>
        <v>17</v>
      </c>
      <c r="B25" s="28" t="s">
        <v>93</v>
      </c>
      <c r="C25" s="29" t="s">
        <v>23</v>
      </c>
      <c r="D25" s="29" t="s">
        <v>4</v>
      </c>
      <c r="E25" s="29" t="s">
        <v>49</v>
      </c>
      <c r="F25" s="29" t="s">
        <v>43</v>
      </c>
      <c r="G25" s="30">
        <v>2789</v>
      </c>
      <c r="H25" s="31">
        <f>G25-$G$8</f>
        <v>-185</v>
      </c>
      <c r="I25" s="32">
        <v>1001</v>
      </c>
      <c r="J25" s="11">
        <f>RANK(I25,$I$9:$I$232,0)</f>
        <v>12</v>
      </c>
      <c r="K25" s="32">
        <v>832</v>
      </c>
      <c r="L25" s="11">
        <f>RANK(K25,$K$9:$K$232,0)</f>
        <v>38</v>
      </c>
      <c r="M25" s="32">
        <v>956</v>
      </c>
      <c r="N25" s="11">
        <f>RANK(M25,$M$9:$M$232,0)</f>
        <v>3</v>
      </c>
    </row>
    <row r="26" spans="1:14" ht="12.75">
      <c r="A26" s="27">
        <f>RANK(G26,$G$9:$G$232,0)</f>
        <v>17</v>
      </c>
      <c r="B26" s="28" t="s">
        <v>94</v>
      </c>
      <c r="C26" s="29" t="s">
        <v>61</v>
      </c>
      <c r="D26" s="29" t="s">
        <v>5</v>
      </c>
      <c r="E26" s="29" t="s">
        <v>95</v>
      </c>
      <c r="F26" s="29" t="s">
        <v>43</v>
      </c>
      <c r="G26" s="30">
        <v>2789</v>
      </c>
      <c r="H26" s="31">
        <f>G26-$G$8</f>
        <v>-185</v>
      </c>
      <c r="I26" s="32">
        <v>972</v>
      </c>
      <c r="J26" s="11">
        <f>RANK(I26,$I$9:$I$232,0)</f>
        <v>33</v>
      </c>
      <c r="K26" s="32">
        <v>898</v>
      </c>
      <c r="L26" s="11">
        <f>RANK(K26,$K$9:$K$232,0)</f>
        <v>16</v>
      </c>
      <c r="M26" s="32">
        <v>919</v>
      </c>
      <c r="N26" s="11">
        <f>RANK(M26,$M$9:$M$232,0)</f>
        <v>34</v>
      </c>
    </row>
    <row r="27" spans="1:14" ht="12.75">
      <c r="A27" s="27">
        <f>RANK(G27,$G$9:$G$232,0)</f>
        <v>19</v>
      </c>
      <c r="B27" s="28" t="s">
        <v>96</v>
      </c>
      <c r="C27" s="29" t="s">
        <v>23</v>
      </c>
      <c r="D27" s="29" t="s">
        <v>1</v>
      </c>
      <c r="E27" s="29" t="s">
        <v>97</v>
      </c>
      <c r="F27" s="29" t="s">
        <v>43</v>
      </c>
      <c r="G27" s="30">
        <v>2788</v>
      </c>
      <c r="H27" s="31">
        <f>G27-$G$8</f>
        <v>-186</v>
      </c>
      <c r="I27" s="32">
        <v>1011</v>
      </c>
      <c r="J27" s="11">
        <f>RANK(I27,$I$9:$I$232,0)</f>
        <v>9</v>
      </c>
      <c r="K27" s="32">
        <v>828</v>
      </c>
      <c r="L27" s="11">
        <f>RANK(K27,$K$9:$K$232,0)</f>
        <v>41</v>
      </c>
      <c r="M27" s="32">
        <v>949</v>
      </c>
      <c r="N27" s="11">
        <f>RANK(M27,$M$9:$M$232,0)</f>
        <v>11</v>
      </c>
    </row>
    <row r="28" spans="1:14" ht="12.75">
      <c r="A28" s="27">
        <f>RANK(G28,$G$9:$G$232,0)</f>
        <v>19</v>
      </c>
      <c r="B28" s="28" t="s">
        <v>98</v>
      </c>
      <c r="C28" s="29" t="s">
        <v>61</v>
      </c>
      <c r="D28" s="29" t="s">
        <v>5</v>
      </c>
      <c r="E28" s="29" t="s">
        <v>99</v>
      </c>
      <c r="F28" s="29" t="s">
        <v>43</v>
      </c>
      <c r="G28" s="30">
        <v>2788</v>
      </c>
      <c r="H28" s="31">
        <f>G28-$G$8</f>
        <v>-186</v>
      </c>
      <c r="I28" s="32">
        <v>966</v>
      </c>
      <c r="J28" s="11">
        <f>RANK(I28,$I$9:$I$232,0)</f>
        <v>37</v>
      </c>
      <c r="K28" s="32">
        <v>900</v>
      </c>
      <c r="L28" s="11">
        <f>RANK(K28,$K$9:$K$232,0)</f>
        <v>15</v>
      </c>
      <c r="M28" s="32">
        <v>922</v>
      </c>
      <c r="N28" s="11">
        <f>RANK(M28,$M$9:$M$232,0)</f>
        <v>32</v>
      </c>
    </row>
    <row r="29" spans="1:14" ht="12.75">
      <c r="A29" s="27">
        <f>RANK(G29,$G$9:$G$232,0)</f>
        <v>21</v>
      </c>
      <c r="B29" s="28" t="s">
        <v>105</v>
      </c>
      <c r="C29" s="29" t="s">
        <v>61</v>
      </c>
      <c r="D29" s="29" t="s">
        <v>4</v>
      </c>
      <c r="E29" s="29" t="s">
        <v>106</v>
      </c>
      <c r="F29" s="29" t="s">
        <v>43</v>
      </c>
      <c r="G29" s="30">
        <v>2776</v>
      </c>
      <c r="H29" s="31">
        <f>G29-$G$8</f>
        <v>-198</v>
      </c>
      <c r="I29" s="32">
        <v>978</v>
      </c>
      <c r="J29" s="11">
        <f>RANK(I29,$I$9:$I$232,0)</f>
        <v>29</v>
      </c>
      <c r="K29" s="32">
        <v>844</v>
      </c>
      <c r="L29" s="11">
        <f>RANK(K29,$K$9:$K$232,0)</f>
        <v>34</v>
      </c>
      <c r="M29" s="32">
        <v>954</v>
      </c>
      <c r="N29" s="11">
        <f>RANK(M29,$M$9:$M$232,0)</f>
        <v>5</v>
      </c>
    </row>
    <row r="30" spans="1:14" ht="12.75">
      <c r="A30" s="27">
        <f>RANK(G30,$G$9:$G$232,0)</f>
        <v>22</v>
      </c>
      <c r="B30" s="28" t="s">
        <v>108</v>
      </c>
      <c r="C30" s="29" t="s">
        <v>23</v>
      </c>
      <c r="D30" s="29" t="s">
        <v>3</v>
      </c>
      <c r="E30" s="29" t="s">
        <v>109</v>
      </c>
      <c r="F30" s="29" t="s">
        <v>43</v>
      </c>
      <c r="G30" s="30">
        <v>2771</v>
      </c>
      <c r="H30" s="31">
        <f>G30-$G$8</f>
        <v>-203</v>
      </c>
      <c r="I30" s="32">
        <v>1013</v>
      </c>
      <c r="J30" s="11">
        <f>RANK(I30,$I$9:$I$232,0)</f>
        <v>8</v>
      </c>
      <c r="K30" s="32">
        <v>858</v>
      </c>
      <c r="L30" s="11">
        <f>RANK(K30,$K$9:$K$232,0)</f>
        <v>29</v>
      </c>
      <c r="M30" s="32">
        <v>900</v>
      </c>
      <c r="N30" s="11">
        <f>RANK(M30,$M$9:$M$232,0)</f>
        <v>43</v>
      </c>
    </row>
    <row r="31" spans="1:14" ht="12.75">
      <c r="A31" s="27">
        <f>RANK(G31,$G$9:$G$232,0)</f>
        <v>23</v>
      </c>
      <c r="B31" s="28" t="s">
        <v>110</v>
      </c>
      <c r="C31" s="29" t="s">
        <v>23</v>
      </c>
      <c r="D31" s="29" t="s">
        <v>5</v>
      </c>
      <c r="E31" s="29" t="s">
        <v>111</v>
      </c>
      <c r="F31" s="29" t="s">
        <v>43</v>
      </c>
      <c r="G31" s="30">
        <v>2768</v>
      </c>
      <c r="H31" s="31">
        <f>G31-$G$8</f>
        <v>-206</v>
      </c>
      <c r="I31" s="32">
        <v>990</v>
      </c>
      <c r="J31" s="11">
        <f>RANK(I31,$I$9:$I$232,0)</f>
        <v>23</v>
      </c>
      <c r="K31" s="32">
        <v>924</v>
      </c>
      <c r="L31" s="11">
        <f>RANK(K31,$K$9:$K$232,0)</f>
        <v>5</v>
      </c>
      <c r="M31" s="32">
        <v>854</v>
      </c>
      <c r="N31" s="11">
        <f>RANK(M31,$M$9:$M$232,0)</f>
        <v>99</v>
      </c>
    </row>
    <row r="32" spans="1:14" ht="12.75">
      <c r="A32" s="27">
        <f>RANK(G32,$G$9:$G$232,0)</f>
        <v>24</v>
      </c>
      <c r="B32" s="28" t="s">
        <v>114</v>
      </c>
      <c r="C32" s="29" t="s">
        <v>23</v>
      </c>
      <c r="D32" s="29" t="s">
        <v>3</v>
      </c>
      <c r="E32" s="29" t="s">
        <v>115</v>
      </c>
      <c r="F32" s="29" t="s">
        <v>43</v>
      </c>
      <c r="G32" s="30">
        <v>2767</v>
      </c>
      <c r="H32" s="31">
        <f>G32-$G$8</f>
        <v>-207</v>
      </c>
      <c r="I32" s="32">
        <v>921</v>
      </c>
      <c r="J32" s="11">
        <f>RANK(I32,$I$9:$I$232,0)</f>
        <v>70</v>
      </c>
      <c r="K32" s="32">
        <v>884</v>
      </c>
      <c r="L32" s="11">
        <f>RANK(K32,$K$9:$K$232,0)</f>
        <v>20</v>
      </c>
      <c r="M32" s="32">
        <v>962</v>
      </c>
      <c r="N32" s="11">
        <f>RANK(M32,$M$9:$M$232,0)</f>
        <v>2</v>
      </c>
    </row>
    <row r="33" spans="1:14" ht="12.75">
      <c r="A33" s="27">
        <f>RANK(G33,$G$9:$G$232,0)</f>
        <v>25</v>
      </c>
      <c r="B33" s="28" t="s">
        <v>116</v>
      </c>
      <c r="C33" s="29" t="s">
        <v>23</v>
      </c>
      <c r="D33" s="29" t="s">
        <v>5</v>
      </c>
      <c r="E33" s="29" t="s">
        <v>95</v>
      </c>
      <c r="F33" s="29" t="s">
        <v>43</v>
      </c>
      <c r="G33" s="30">
        <v>2760</v>
      </c>
      <c r="H33" s="31">
        <f>G33-$G$8</f>
        <v>-214</v>
      </c>
      <c r="I33" s="32">
        <v>966</v>
      </c>
      <c r="J33" s="11">
        <f>RANK(I33,$I$9:$I$232,0)</f>
        <v>37</v>
      </c>
      <c r="K33" s="32">
        <v>920</v>
      </c>
      <c r="L33" s="11">
        <f>RANK(K33,$K$9:$K$232,0)</f>
        <v>7</v>
      </c>
      <c r="M33" s="32">
        <v>874</v>
      </c>
      <c r="N33" s="11">
        <f>RANK(M33,$M$9:$M$232,0)</f>
        <v>78</v>
      </c>
    </row>
    <row r="34" spans="1:14" ht="12.75">
      <c r="A34" s="27">
        <f>RANK(G34,$G$9:$G$232,0)</f>
        <v>26</v>
      </c>
      <c r="B34" s="28" t="s">
        <v>124</v>
      </c>
      <c r="C34" s="29" t="s">
        <v>61</v>
      </c>
      <c r="D34" s="29" t="s">
        <v>5</v>
      </c>
      <c r="E34" s="29" t="s">
        <v>111</v>
      </c>
      <c r="F34" s="29" t="s">
        <v>43</v>
      </c>
      <c r="G34" s="30">
        <v>2747</v>
      </c>
      <c r="H34" s="31">
        <f>G34-$G$8</f>
        <v>-227</v>
      </c>
      <c r="I34" s="32">
        <v>972</v>
      </c>
      <c r="J34" s="11">
        <f>RANK(I34,$I$9:$I$232,0)</f>
        <v>33</v>
      </c>
      <c r="K34" s="32">
        <v>824</v>
      </c>
      <c r="L34" s="11">
        <f>RANK(K34,$K$9:$K$232,0)</f>
        <v>43</v>
      </c>
      <c r="M34" s="32">
        <v>951</v>
      </c>
      <c r="N34" s="11">
        <f>RANK(M34,$M$9:$M$232,0)</f>
        <v>8</v>
      </c>
    </row>
    <row r="35" spans="1:14" ht="12.75">
      <c r="A35" s="27">
        <f>RANK(G35,$G$9:$G$232,0)</f>
        <v>27</v>
      </c>
      <c r="B35" s="28" t="s">
        <v>125</v>
      </c>
      <c r="C35" s="29" t="s">
        <v>61</v>
      </c>
      <c r="D35" s="29" t="s">
        <v>5</v>
      </c>
      <c r="E35" s="29" t="s">
        <v>126</v>
      </c>
      <c r="F35" s="29" t="s">
        <v>43</v>
      </c>
      <c r="G35" s="30">
        <v>2744</v>
      </c>
      <c r="H35" s="31">
        <f>G35-$G$8</f>
        <v>-230</v>
      </c>
      <c r="I35" s="32">
        <v>998</v>
      </c>
      <c r="J35" s="11">
        <f>RANK(I35,$I$9:$I$232,0)</f>
        <v>14</v>
      </c>
      <c r="K35" s="32">
        <v>805</v>
      </c>
      <c r="L35" s="11">
        <f>RANK(K35,$K$9:$K$232,0)</f>
        <v>59</v>
      </c>
      <c r="M35" s="32">
        <v>941</v>
      </c>
      <c r="N35" s="11">
        <f>RANK(M35,$M$9:$M$232,0)</f>
        <v>14</v>
      </c>
    </row>
    <row r="36" spans="1:14" ht="12.75">
      <c r="A36" s="27">
        <f>RANK(G36,$G$9:$G$232,0)</f>
        <v>28</v>
      </c>
      <c r="B36" s="28" t="s">
        <v>127</v>
      </c>
      <c r="C36" s="29" t="s">
        <v>61</v>
      </c>
      <c r="D36" s="29" t="s">
        <v>6</v>
      </c>
      <c r="E36" s="29" t="s">
        <v>128</v>
      </c>
      <c r="F36" s="29" t="s">
        <v>43</v>
      </c>
      <c r="G36" s="30">
        <v>2738</v>
      </c>
      <c r="H36" s="31">
        <f>G36-$G$8</f>
        <v>-236</v>
      </c>
      <c r="I36" s="32">
        <v>1004</v>
      </c>
      <c r="J36" s="11">
        <f>RANK(I36,$I$9:$I$232,0)</f>
        <v>11</v>
      </c>
      <c r="K36" s="32">
        <v>833</v>
      </c>
      <c r="L36" s="11">
        <f>RANK(K36,$K$9:$K$232,0)</f>
        <v>37</v>
      </c>
      <c r="M36" s="32">
        <v>901</v>
      </c>
      <c r="N36" s="11">
        <f>RANK(M36,$M$9:$M$232,0)</f>
        <v>42</v>
      </c>
    </row>
    <row r="37" spans="1:14" ht="12.75">
      <c r="A37" s="27">
        <f>RANK(G37,$G$9:$G$232,0)</f>
        <v>29</v>
      </c>
      <c r="B37" s="28" t="s">
        <v>144</v>
      </c>
      <c r="C37" s="29" t="s">
        <v>23</v>
      </c>
      <c r="D37" s="29" t="s">
        <v>4</v>
      </c>
      <c r="E37" s="29" t="s">
        <v>115</v>
      </c>
      <c r="F37" s="29" t="s">
        <v>43</v>
      </c>
      <c r="G37" s="30">
        <v>2715</v>
      </c>
      <c r="H37" s="31">
        <f>G37-$G$8</f>
        <v>-259</v>
      </c>
      <c r="I37" s="32">
        <v>1005</v>
      </c>
      <c r="J37" s="11">
        <f>RANK(I37,$I$9:$I$232,0)</f>
        <v>10</v>
      </c>
      <c r="K37" s="32">
        <v>803</v>
      </c>
      <c r="L37" s="11">
        <f>RANK(K37,$K$9:$K$232,0)</f>
        <v>61</v>
      </c>
      <c r="M37" s="32">
        <v>907</v>
      </c>
      <c r="N37" s="11">
        <f>RANK(M37,$M$9:$M$232,0)</f>
        <v>36</v>
      </c>
    </row>
    <row r="38" spans="1:14" ht="12.75">
      <c r="A38" s="27">
        <f>RANK(G38,$G$9:$G$232,0)</f>
        <v>30</v>
      </c>
      <c r="B38" s="28" t="s">
        <v>148</v>
      </c>
      <c r="C38" s="29" t="s">
        <v>23</v>
      </c>
      <c r="D38" s="29" t="s">
        <v>6</v>
      </c>
      <c r="E38" s="29" t="s">
        <v>149</v>
      </c>
      <c r="F38" s="29" t="s">
        <v>43</v>
      </c>
      <c r="G38" s="30">
        <v>2713</v>
      </c>
      <c r="H38" s="31">
        <f>G38-$G$8</f>
        <v>-261</v>
      </c>
      <c r="I38" s="32">
        <v>998</v>
      </c>
      <c r="J38" s="11">
        <f>RANK(I38,$I$9:$I$232,0)</f>
        <v>14</v>
      </c>
      <c r="K38" s="32">
        <v>863</v>
      </c>
      <c r="L38" s="11">
        <f>RANK(K38,$K$9:$K$232,0)</f>
        <v>25</v>
      </c>
      <c r="M38" s="32">
        <v>852</v>
      </c>
      <c r="N38" s="11">
        <f>RANK(M38,$M$9:$M$232,0)</f>
        <v>101</v>
      </c>
    </row>
    <row r="39" spans="1:14" ht="12.75">
      <c r="A39" s="27">
        <f>RANK(G39,$G$9:$G$232,0)</f>
        <v>31</v>
      </c>
      <c r="B39" s="28" t="s">
        <v>151</v>
      </c>
      <c r="C39" s="29" t="s">
        <v>23</v>
      </c>
      <c r="D39" s="29" t="s">
        <v>4</v>
      </c>
      <c r="E39" s="29" t="s">
        <v>92</v>
      </c>
      <c r="F39" s="29" t="s">
        <v>43</v>
      </c>
      <c r="G39" s="30">
        <v>2709</v>
      </c>
      <c r="H39" s="31">
        <f>G39-$G$8</f>
        <v>-265</v>
      </c>
      <c r="I39" s="32">
        <v>995</v>
      </c>
      <c r="J39" s="11">
        <f>RANK(I39,$I$9:$I$232,0)</f>
        <v>19</v>
      </c>
      <c r="K39" s="32">
        <v>764</v>
      </c>
      <c r="L39" s="11">
        <f>RANK(K39,$K$9:$K$232,0)</f>
        <v>101</v>
      </c>
      <c r="M39" s="32">
        <v>950</v>
      </c>
      <c r="N39" s="11">
        <f>RANK(M39,$M$9:$M$232,0)</f>
        <v>10</v>
      </c>
    </row>
    <row r="40" spans="1:14" ht="12.75">
      <c r="A40" s="27">
        <f>RANK(G40,$G$9:$G$232,0)</f>
        <v>32</v>
      </c>
      <c r="B40" s="28" t="s">
        <v>154</v>
      </c>
      <c r="C40" s="29" t="s">
        <v>23</v>
      </c>
      <c r="D40" s="29" t="s">
        <v>5</v>
      </c>
      <c r="E40" s="29" t="s">
        <v>155</v>
      </c>
      <c r="F40" s="29" t="s">
        <v>43</v>
      </c>
      <c r="G40" s="30">
        <v>2705</v>
      </c>
      <c r="H40" s="31">
        <f>G40-$G$8</f>
        <v>-269</v>
      </c>
      <c r="I40" s="32">
        <v>925</v>
      </c>
      <c r="J40" s="11">
        <f>RANK(I40,$I$9:$I$232,0)</f>
        <v>62</v>
      </c>
      <c r="K40" s="32">
        <v>848</v>
      </c>
      <c r="L40" s="11">
        <f>RANK(K40,$K$9:$K$232,0)</f>
        <v>32</v>
      </c>
      <c r="M40" s="32">
        <v>932</v>
      </c>
      <c r="N40" s="11">
        <f>RANK(M40,$M$9:$M$232,0)</f>
        <v>22</v>
      </c>
    </row>
    <row r="41" spans="1:14" ht="12.75">
      <c r="A41" s="27">
        <f>RANK(G41,$G$9:$G$232,0)</f>
        <v>33</v>
      </c>
      <c r="B41" s="28" t="s">
        <v>164</v>
      </c>
      <c r="C41" s="29" t="s">
        <v>23</v>
      </c>
      <c r="D41" s="29" t="s">
        <v>4</v>
      </c>
      <c r="E41" s="29" t="s">
        <v>165</v>
      </c>
      <c r="F41" s="29" t="s">
        <v>43</v>
      </c>
      <c r="G41" s="30">
        <v>2692</v>
      </c>
      <c r="H41" s="31">
        <f>G41-$G$8</f>
        <v>-282</v>
      </c>
      <c r="I41" s="32">
        <v>997</v>
      </c>
      <c r="J41" s="11">
        <f>RANK(I41,$I$9:$I$232,0)</f>
        <v>16</v>
      </c>
      <c r="K41" s="32">
        <v>757</v>
      </c>
      <c r="L41" s="11">
        <f>RANK(K41,$K$9:$K$232,0)</f>
        <v>107</v>
      </c>
      <c r="M41" s="32">
        <v>938</v>
      </c>
      <c r="N41" s="11">
        <f>RANK(M41,$M$9:$M$232,0)</f>
        <v>17</v>
      </c>
    </row>
    <row r="42" spans="1:14" ht="12.75">
      <c r="A42" s="27">
        <f>RANK(G42,$G$9:$G$232,0)</f>
        <v>34</v>
      </c>
      <c r="B42" s="28" t="s">
        <v>167</v>
      </c>
      <c r="C42" s="29" t="s">
        <v>23</v>
      </c>
      <c r="D42" s="29" t="s">
        <v>5</v>
      </c>
      <c r="E42" s="29" t="s">
        <v>49</v>
      </c>
      <c r="F42" s="29" t="s">
        <v>43</v>
      </c>
      <c r="G42" s="30">
        <v>2690</v>
      </c>
      <c r="H42" s="31">
        <f>G42-$G$8</f>
        <v>-284</v>
      </c>
      <c r="I42" s="32">
        <v>992</v>
      </c>
      <c r="J42" s="11">
        <f>RANK(I42,$I$9:$I$232,0)</f>
        <v>21</v>
      </c>
      <c r="K42" s="32">
        <v>785</v>
      </c>
      <c r="L42" s="11">
        <f>RANK(K42,$K$9:$K$232,0)</f>
        <v>82</v>
      </c>
      <c r="M42" s="32">
        <v>913</v>
      </c>
      <c r="N42" s="11">
        <f>RANK(M42,$M$9:$M$232,0)</f>
        <v>35</v>
      </c>
    </row>
    <row r="43" spans="1:14" ht="12.75">
      <c r="A43" s="27">
        <f>RANK(G43,$G$9:$G$232,0)</f>
        <v>35</v>
      </c>
      <c r="B43" s="28" t="s">
        <v>168</v>
      </c>
      <c r="C43" s="29" t="s">
        <v>23</v>
      </c>
      <c r="D43" s="29" t="s">
        <v>5</v>
      </c>
      <c r="E43" s="29" t="s">
        <v>169</v>
      </c>
      <c r="F43" s="29" t="s">
        <v>43</v>
      </c>
      <c r="G43" s="30">
        <v>2689</v>
      </c>
      <c r="H43" s="31">
        <f>G43-$G$8</f>
        <v>-285</v>
      </c>
      <c r="I43" s="32">
        <v>972</v>
      </c>
      <c r="J43" s="11">
        <f>RANK(I43,$I$9:$I$232,0)</f>
        <v>33</v>
      </c>
      <c r="K43" s="32">
        <v>820</v>
      </c>
      <c r="L43" s="11">
        <f>RANK(K43,$K$9:$K$232,0)</f>
        <v>50</v>
      </c>
      <c r="M43" s="32">
        <v>897</v>
      </c>
      <c r="N43" s="11">
        <f>RANK(M43,$M$9:$M$232,0)</f>
        <v>47</v>
      </c>
    </row>
    <row r="44" spans="1:14" ht="12.75">
      <c r="A44" s="27">
        <f>RANK(G44,$G$9:$G$232,0)</f>
        <v>36</v>
      </c>
      <c r="B44" s="28" t="s">
        <v>179</v>
      </c>
      <c r="C44" s="29" t="s">
        <v>23</v>
      </c>
      <c r="D44" s="29" t="s">
        <v>5</v>
      </c>
      <c r="E44" s="29" t="s">
        <v>180</v>
      </c>
      <c r="F44" s="29" t="s">
        <v>43</v>
      </c>
      <c r="G44" s="30">
        <v>2678</v>
      </c>
      <c r="H44" s="31">
        <f>G44-$G$8</f>
        <v>-296</v>
      </c>
      <c r="I44" s="32">
        <v>920</v>
      </c>
      <c r="J44" s="11">
        <f>RANK(I44,$I$9:$I$232,0)</f>
        <v>71</v>
      </c>
      <c r="K44" s="32">
        <v>854</v>
      </c>
      <c r="L44" s="11">
        <f>RANK(K44,$K$9:$K$232,0)</f>
        <v>30</v>
      </c>
      <c r="M44" s="32">
        <v>904</v>
      </c>
      <c r="N44" s="11">
        <f>RANK(M44,$M$9:$M$232,0)</f>
        <v>40</v>
      </c>
    </row>
    <row r="45" spans="1:14" ht="12.75">
      <c r="A45" s="27">
        <f>RANK(G45,$G$9:$G$232,0)</f>
        <v>37</v>
      </c>
      <c r="B45" s="28" t="s">
        <v>183</v>
      </c>
      <c r="C45" s="29" t="s">
        <v>61</v>
      </c>
      <c r="D45" s="29" t="s">
        <v>5</v>
      </c>
      <c r="E45" s="29" t="s">
        <v>70</v>
      </c>
      <c r="F45" s="29" t="s">
        <v>43</v>
      </c>
      <c r="G45" s="30">
        <v>2677</v>
      </c>
      <c r="H45" s="31">
        <f>G45-$G$8</f>
        <v>-297</v>
      </c>
      <c r="I45" s="32">
        <v>992</v>
      </c>
      <c r="J45" s="11">
        <f>RANK(I45,$I$9:$I$232,0)</f>
        <v>21</v>
      </c>
      <c r="K45" s="32">
        <v>807</v>
      </c>
      <c r="L45" s="11">
        <f>RANK(K45,$K$9:$K$232,0)</f>
        <v>57</v>
      </c>
      <c r="M45" s="32">
        <v>878</v>
      </c>
      <c r="N45" s="11">
        <f>RANK(M45,$M$9:$M$232,0)</f>
        <v>72</v>
      </c>
    </row>
    <row r="46" spans="1:14" ht="12.75">
      <c r="A46" s="27">
        <f>RANK(G46,$G$9:$G$232,0)</f>
        <v>38</v>
      </c>
      <c r="B46" s="28" t="s">
        <v>184</v>
      </c>
      <c r="C46" s="29" t="s">
        <v>61</v>
      </c>
      <c r="D46" s="29" t="s">
        <v>7</v>
      </c>
      <c r="E46" s="29" t="s">
        <v>95</v>
      </c>
      <c r="F46" s="29" t="s">
        <v>43</v>
      </c>
      <c r="G46" s="30">
        <v>2675</v>
      </c>
      <c r="H46" s="31">
        <f>G46-$G$8</f>
        <v>-299</v>
      </c>
      <c r="I46" s="32">
        <v>982</v>
      </c>
      <c r="J46" s="11">
        <f>RANK(I46,$I$9:$I$232,0)</f>
        <v>28</v>
      </c>
      <c r="K46" s="32">
        <v>800</v>
      </c>
      <c r="L46" s="11">
        <f>RANK(K46,$K$9:$K$232,0)</f>
        <v>67</v>
      </c>
      <c r="M46" s="32">
        <v>893</v>
      </c>
      <c r="N46" s="11">
        <f>RANK(M46,$M$9:$M$232,0)</f>
        <v>51</v>
      </c>
    </row>
    <row r="47" spans="1:14" ht="12.75">
      <c r="A47" s="27">
        <f>RANK(G47,$G$9:$G$232,0)</f>
        <v>39</v>
      </c>
      <c r="B47" s="28" t="s">
        <v>187</v>
      </c>
      <c r="C47" s="29" t="s">
        <v>23</v>
      </c>
      <c r="D47" s="29" t="s">
        <v>4</v>
      </c>
      <c r="E47" s="29" t="s">
        <v>106</v>
      </c>
      <c r="F47" s="29" t="s">
        <v>43</v>
      </c>
      <c r="G47" s="30">
        <v>2673</v>
      </c>
      <c r="H47" s="31">
        <f>G47-$G$8</f>
        <v>-301</v>
      </c>
      <c r="I47" s="32">
        <v>965</v>
      </c>
      <c r="J47" s="11">
        <f>RANK(I47,$I$9:$I$232,0)</f>
        <v>40</v>
      </c>
      <c r="K47" s="32">
        <v>815</v>
      </c>
      <c r="L47" s="11">
        <f>RANK(K47,$K$9:$K$232,0)</f>
        <v>53</v>
      </c>
      <c r="M47" s="32">
        <v>893</v>
      </c>
      <c r="N47" s="11">
        <f>RANK(M47,$M$9:$M$232,0)</f>
        <v>51</v>
      </c>
    </row>
    <row r="48" spans="1:14" ht="12.75">
      <c r="A48" s="27">
        <f>RANK(G48,$G$9:$G$232,0)</f>
        <v>40</v>
      </c>
      <c r="B48" s="28" t="s">
        <v>188</v>
      </c>
      <c r="C48" s="29" t="s">
        <v>23</v>
      </c>
      <c r="D48" s="29" t="s">
        <v>5</v>
      </c>
      <c r="E48" s="29" t="s">
        <v>128</v>
      </c>
      <c r="F48" s="29" t="s">
        <v>43</v>
      </c>
      <c r="G48" s="30">
        <v>2672</v>
      </c>
      <c r="H48" s="31">
        <f>G48-$G$8</f>
        <v>-302</v>
      </c>
      <c r="I48" s="32">
        <v>966</v>
      </c>
      <c r="J48" s="11">
        <f>RANK(I48,$I$9:$I$232,0)</f>
        <v>37</v>
      </c>
      <c r="K48" s="32">
        <v>831</v>
      </c>
      <c r="L48" s="11">
        <f>RANK(K48,$K$9:$K$232,0)</f>
        <v>39</v>
      </c>
      <c r="M48" s="32">
        <v>875</v>
      </c>
      <c r="N48" s="11">
        <f>RANK(M48,$M$9:$M$232,0)</f>
        <v>77</v>
      </c>
    </row>
    <row r="49" spans="1:14" ht="12.75">
      <c r="A49" s="27">
        <f>RANK(G49,$G$9:$G$232,0)</f>
        <v>41</v>
      </c>
      <c r="B49" s="28" t="s">
        <v>194</v>
      </c>
      <c r="C49" s="29" t="s">
        <v>23</v>
      </c>
      <c r="D49" s="29" t="s">
        <v>7</v>
      </c>
      <c r="E49" s="29" t="s">
        <v>59</v>
      </c>
      <c r="F49" s="29" t="s">
        <v>43</v>
      </c>
      <c r="G49" s="30">
        <v>2666</v>
      </c>
      <c r="H49" s="31">
        <f>G49-$G$8</f>
        <v>-308</v>
      </c>
      <c r="I49" s="32">
        <v>916</v>
      </c>
      <c r="J49" s="11">
        <f>RANK(I49,$I$9:$I$232,0)</f>
        <v>73</v>
      </c>
      <c r="K49" s="32">
        <v>932</v>
      </c>
      <c r="L49" s="11">
        <f>RANK(K49,$K$9:$K$232,0)</f>
        <v>4</v>
      </c>
      <c r="M49" s="32">
        <v>818</v>
      </c>
      <c r="N49" s="11">
        <f>RANK(M49,$M$9:$M$232,0)</f>
        <v>143</v>
      </c>
    </row>
    <row r="50" spans="1:14" ht="12.75">
      <c r="A50" s="27">
        <f>RANK(G50,$G$9:$G$232,0)</f>
        <v>42</v>
      </c>
      <c r="B50" s="28" t="s">
        <v>196</v>
      </c>
      <c r="C50" s="29" t="s">
        <v>23</v>
      </c>
      <c r="D50" s="29" t="s">
        <v>7</v>
      </c>
      <c r="E50" s="29" t="s">
        <v>95</v>
      </c>
      <c r="F50" s="29" t="s">
        <v>43</v>
      </c>
      <c r="G50" s="30">
        <v>2663</v>
      </c>
      <c r="H50" s="31">
        <f>G50-$G$8</f>
        <v>-311</v>
      </c>
      <c r="I50" s="32">
        <v>984</v>
      </c>
      <c r="J50" s="11">
        <f>RANK(I50,$I$9:$I$232,0)</f>
        <v>26</v>
      </c>
      <c r="K50" s="32">
        <v>794</v>
      </c>
      <c r="L50" s="11">
        <f>RANK(K50,$K$9:$K$232,0)</f>
        <v>73</v>
      </c>
      <c r="M50" s="32">
        <v>885</v>
      </c>
      <c r="N50" s="11">
        <f>RANK(M50,$M$9:$M$232,0)</f>
        <v>61</v>
      </c>
    </row>
    <row r="51" spans="1:14" ht="12.75">
      <c r="A51" s="27">
        <f>RANK(G51,$G$9:$G$232,0)</f>
        <v>43</v>
      </c>
      <c r="B51" s="28" t="s">
        <v>197</v>
      </c>
      <c r="C51" s="29" t="s">
        <v>113</v>
      </c>
      <c r="D51" s="29" t="s">
        <v>5</v>
      </c>
      <c r="E51" s="29" t="s">
        <v>198</v>
      </c>
      <c r="F51" s="29" t="s">
        <v>43</v>
      </c>
      <c r="G51" s="30">
        <v>2660</v>
      </c>
      <c r="H51" s="31">
        <f>G51-$G$8</f>
        <v>-314</v>
      </c>
      <c r="I51" s="32">
        <v>933</v>
      </c>
      <c r="J51" s="11">
        <f>RANK(I51,$I$9:$I$232,0)</f>
        <v>54</v>
      </c>
      <c r="K51" s="32">
        <v>803</v>
      </c>
      <c r="L51" s="11">
        <f>RANK(K51,$K$9:$K$232,0)</f>
        <v>61</v>
      </c>
      <c r="M51" s="32">
        <v>924</v>
      </c>
      <c r="N51" s="11">
        <f>RANK(M51,$M$9:$M$232,0)</f>
        <v>28</v>
      </c>
    </row>
    <row r="52" spans="1:14" ht="12.75">
      <c r="A52" s="27">
        <f>RANK(G52,$G$9:$G$232,0)</f>
        <v>44</v>
      </c>
      <c r="B52" s="28" t="s">
        <v>202</v>
      </c>
      <c r="C52" s="29" t="s">
        <v>23</v>
      </c>
      <c r="D52" s="29" t="s">
        <v>5</v>
      </c>
      <c r="E52" s="29" t="s">
        <v>106</v>
      </c>
      <c r="F52" s="29" t="s">
        <v>43</v>
      </c>
      <c r="G52" s="30">
        <v>2654</v>
      </c>
      <c r="H52" s="31">
        <f>G52-$G$8</f>
        <v>-320</v>
      </c>
      <c r="I52" s="32">
        <v>961</v>
      </c>
      <c r="J52" s="11">
        <f>RANK(I52,$I$9:$I$232,0)</f>
        <v>42</v>
      </c>
      <c r="K52" s="32">
        <v>807</v>
      </c>
      <c r="L52" s="11">
        <f>RANK(K52,$K$9:$K$232,0)</f>
        <v>57</v>
      </c>
      <c r="M52" s="32">
        <v>886</v>
      </c>
      <c r="N52" s="11">
        <f>RANK(M52,$M$9:$M$232,0)</f>
        <v>57</v>
      </c>
    </row>
    <row r="53" spans="1:14" ht="12.75">
      <c r="A53" s="27">
        <f>RANK(G53,$G$9:$G$232,0)</f>
        <v>45</v>
      </c>
      <c r="B53" s="28" t="s">
        <v>205</v>
      </c>
      <c r="C53" s="29" t="s">
        <v>61</v>
      </c>
      <c r="D53" s="29" t="s">
        <v>6</v>
      </c>
      <c r="E53" s="29" t="s">
        <v>198</v>
      </c>
      <c r="F53" s="29" t="s">
        <v>43</v>
      </c>
      <c r="G53" s="30">
        <v>2652</v>
      </c>
      <c r="H53" s="31">
        <f>G53-$G$8</f>
        <v>-322</v>
      </c>
      <c r="I53" s="32">
        <v>888</v>
      </c>
      <c r="J53" s="11">
        <f>RANK(I53,$I$9:$I$232,0)</f>
        <v>91</v>
      </c>
      <c r="K53" s="32">
        <v>872</v>
      </c>
      <c r="L53" s="11">
        <f>RANK(K53,$K$9:$K$232,0)</f>
        <v>23</v>
      </c>
      <c r="M53" s="32">
        <v>892</v>
      </c>
      <c r="N53" s="11">
        <f>RANK(M53,$M$9:$M$232,0)</f>
        <v>54</v>
      </c>
    </row>
    <row r="54" spans="1:14" ht="12.75">
      <c r="A54" s="27">
        <f>RANK(G54,$G$9:$G$232,0)</f>
        <v>46</v>
      </c>
      <c r="B54" s="28" t="s">
        <v>206</v>
      </c>
      <c r="C54" s="29" t="s">
        <v>61</v>
      </c>
      <c r="D54" s="29" t="s">
        <v>5</v>
      </c>
      <c r="E54" s="29" t="s">
        <v>106</v>
      </c>
      <c r="F54" s="29" t="s">
        <v>43</v>
      </c>
      <c r="G54" s="30">
        <v>2650</v>
      </c>
      <c r="H54" s="31">
        <f>G54-$G$8</f>
        <v>-324</v>
      </c>
      <c r="I54" s="32">
        <v>962</v>
      </c>
      <c r="J54" s="11">
        <f>RANK(I54,$I$9:$I$232,0)</f>
        <v>41</v>
      </c>
      <c r="K54" s="32">
        <v>753</v>
      </c>
      <c r="L54" s="11">
        <f>RANK(K54,$K$9:$K$232,0)</f>
        <v>113</v>
      </c>
      <c r="M54" s="32">
        <v>935</v>
      </c>
      <c r="N54" s="11">
        <f>RANK(M54,$M$9:$M$232,0)</f>
        <v>21</v>
      </c>
    </row>
    <row r="55" spans="1:14" ht="12.75">
      <c r="A55" s="27">
        <f>RANK(G55,$G$9:$G$232,0)</f>
        <v>47</v>
      </c>
      <c r="B55" s="28" t="s">
        <v>207</v>
      </c>
      <c r="C55" s="29" t="s">
        <v>113</v>
      </c>
      <c r="D55" s="29" t="s">
        <v>7</v>
      </c>
      <c r="E55" s="29" t="s">
        <v>128</v>
      </c>
      <c r="F55" s="29" t="s">
        <v>43</v>
      </c>
      <c r="G55" s="30">
        <v>2648</v>
      </c>
      <c r="H55" s="31">
        <f>G55-$G$8</f>
        <v>-326</v>
      </c>
      <c r="I55" s="32">
        <v>927</v>
      </c>
      <c r="J55" s="11">
        <f>RANK(I55,$I$9:$I$232,0)</f>
        <v>59</v>
      </c>
      <c r="K55" s="32">
        <v>859</v>
      </c>
      <c r="L55" s="11">
        <f>RANK(K55,$K$9:$K$232,0)</f>
        <v>27</v>
      </c>
      <c r="M55" s="32">
        <v>862</v>
      </c>
      <c r="N55" s="11">
        <f>RANK(M55,$M$9:$M$232,0)</f>
        <v>94</v>
      </c>
    </row>
    <row r="56" spans="1:14" ht="12.75">
      <c r="A56" s="27">
        <f>RANK(G56,$G$9:$G$232,0)</f>
        <v>48</v>
      </c>
      <c r="B56" s="28" t="s">
        <v>209</v>
      </c>
      <c r="C56" s="29" t="s">
        <v>23</v>
      </c>
      <c r="D56" s="29" t="s">
        <v>4</v>
      </c>
      <c r="E56" s="29" t="s">
        <v>49</v>
      </c>
      <c r="F56" s="29" t="s">
        <v>43</v>
      </c>
      <c r="G56" s="30">
        <v>2645</v>
      </c>
      <c r="H56" s="31">
        <f>G56-$G$8</f>
        <v>-329</v>
      </c>
      <c r="I56" s="32">
        <v>985</v>
      </c>
      <c r="J56" s="11">
        <f>RANK(I56,$I$9:$I$232,0)</f>
        <v>25</v>
      </c>
      <c r="K56" s="32">
        <v>813</v>
      </c>
      <c r="L56" s="11">
        <f>RANK(K56,$K$9:$K$232,0)</f>
        <v>54</v>
      </c>
      <c r="M56" s="32">
        <v>847</v>
      </c>
      <c r="N56" s="11">
        <f>RANK(M56,$M$9:$M$232,0)</f>
        <v>106</v>
      </c>
    </row>
    <row r="57" spans="1:14" ht="12.75">
      <c r="A57" s="27">
        <f>RANK(G57,$G$9:$G$232,0)</f>
        <v>49</v>
      </c>
      <c r="B57" s="28" t="s">
        <v>220</v>
      </c>
      <c r="C57" s="29" t="s">
        <v>23</v>
      </c>
      <c r="D57" s="29" t="s">
        <v>6</v>
      </c>
      <c r="E57" s="29" t="s">
        <v>198</v>
      </c>
      <c r="F57" s="29" t="s">
        <v>43</v>
      </c>
      <c r="G57" s="30">
        <v>2633</v>
      </c>
      <c r="H57" s="31">
        <f>G57-$G$8</f>
        <v>-341</v>
      </c>
      <c r="I57" s="32">
        <v>902</v>
      </c>
      <c r="J57" s="11">
        <f>RANK(I57,$I$9:$I$232,0)</f>
        <v>77</v>
      </c>
      <c r="K57" s="32">
        <v>846</v>
      </c>
      <c r="L57" s="11">
        <f>RANK(K57,$K$9:$K$232,0)</f>
        <v>33</v>
      </c>
      <c r="M57" s="32">
        <v>885</v>
      </c>
      <c r="N57" s="11">
        <f>RANK(M57,$M$9:$M$232,0)</f>
        <v>61</v>
      </c>
    </row>
    <row r="58" spans="1:14" ht="12.75">
      <c r="A58" s="27">
        <f>RANK(G58,$G$9:$G$232,0)</f>
        <v>50</v>
      </c>
      <c r="B58" s="28" t="s">
        <v>227</v>
      </c>
      <c r="C58" s="29" t="s">
        <v>23</v>
      </c>
      <c r="D58" s="29" t="s">
        <v>7</v>
      </c>
      <c r="E58" s="29" t="s">
        <v>95</v>
      </c>
      <c r="F58" s="29" t="s">
        <v>43</v>
      </c>
      <c r="G58" s="30">
        <v>2623</v>
      </c>
      <c r="H58" s="31">
        <f>G58-$G$8</f>
        <v>-351</v>
      </c>
      <c r="I58" s="32">
        <v>927</v>
      </c>
      <c r="J58" s="11">
        <f>RANK(I58,$I$9:$I$232,0)</f>
        <v>59</v>
      </c>
      <c r="K58" s="32">
        <v>849</v>
      </c>
      <c r="L58" s="11">
        <f>RANK(K58,$K$9:$K$232,0)</f>
        <v>31</v>
      </c>
      <c r="M58" s="32">
        <v>847</v>
      </c>
      <c r="N58" s="11">
        <f>RANK(M58,$M$9:$M$232,0)</f>
        <v>106</v>
      </c>
    </row>
    <row r="59" spans="1:14" ht="12.75">
      <c r="A59" s="27">
        <f>RANK(G59,$G$9:$G$232,0)</f>
        <v>51</v>
      </c>
      <c r="B59" s="28" t="s">
        <v>228</v>
      </c>
      <c r="C59" s="29" t="s">
        <v>23</v>
      </c>
      <c r="D59" s="29" t="s">
        <v>3</v>
      </c>
      <c r="E59" s="29" t="s">
        <v>229</v>
      </c>
      <c r="F59" s="29" t="s">
        <v>43</v>
      </c>
      <c r="G59" s="30">
        <v>2620</v>
      </c>
      <c r="H59" s="31">
        <f>G59-$G$8</f>
        <v>-354</v>
      </c>
      <c r="I59" s="32">
        <v>923</v>
      </c>
      <c r="J59" s="11">
        <f>RANK(I59,$I$9:$I$232,0)</f>
        <v>66</v>
      </c>
      <c r="K59" s="32">
        <v>824</v>
      </c>
      <c r="L59" s="11">
        <f>RANK(K59,$K$9:$K$232,0)</f>
        <v>43</v>
      </c>
      <c r="M59" s="32">
        <v>873</v>
      </c>
      <c r="N59" s="11">
        <f>RANK(M59,$M$9:$M$232,0)</f>
        <v>79</v>
      </c>
    </row>
    <row r="60" spans="1:14" ht="12.75">
      <c r="A60" s="27">
        <f>RANK(G60,$G$9:$G$232,0)</f>
        <v>52</v>
      </c>
      <c r="B60" s="28" t="s">
        <v>234</v>
      </c>
      <c r="C60" s="29" t="s">
        <v>23</v>
      </c>
      <c r="D60" s="29" t="s">
        <v>6</v>
      </c>
      <c r="E60" s="29" t="s">
        <v>128</v>
      </c>
      <c r="F60" s="29" t="s">
        <v>43</v>
      </c>
      <c r="G60" s="30">
        <v>2613</v>
      </c>
      <c r="H60" s="31">
        <f>G60-$G$8</f>
        <v>-361</v>
      </c>
      <c r="I60" s="32">
        <v>907</v>
      </c>
      <c r="J60" s="11">
        <f>RANK(I60,$I$9:$I$232,0)</f>
        <v>75</v>
      </c>
      <c r="K60" s="32">
        <v>893</v>
      </c>
      <c r="L60" s="11">
        <f>RANK(K60,$K$9:$K$232,0)</f>
        <v>18</v>
      </c>
      <c r="M60" s="32">
        <v>813</v>
      </c>
      <c r="N60" s="11">
        <f>RANK(M60,$M$9:$M$232,0)</f>
        <v>152</v>
      </c>
    </row>
    <row r="61" spans="1:14" ht="12.75">
      <c r="A61" s="27">
        <f>RANK(G61,$G$9:$G$232,0)</f>
        <v>53</v>
      </c>
      <c r="B61" s="28" t="s">
        <v>239</v>
      </c>
      <c r="C61" s="29" t="s">
        <v>23</v>
      </c>
      <c r="D61" s="29" t="s">
        <v>6</v>
      </c>
      <c r="E61" s="29" t="s">
        <v>115</v>
      </c>
      <c r="F61" s="29" t="s">
        <v>43</v>
      </c>
      <c r="G61" s="30">
        <v>2598</v>
      </c>
      <c r="H61" s="31">
        <f>G61-$G$8</f>
        <v>-376</v>
      </c>
      <c r="I61" s="32">
        <v>929</v>
      </c>
      <c r="J61" s="11">
        <f>RANK(I61,$I$9:$I$232,0)</f>
        <v>56</v>
      </c>
      <c r="K61" s="32">
        <v>722</v>
      </c>
      <c r="L61" s="11">
        <f>RANK(K61,$K$9:$K$232,0)</f>
        <v>139</v>
      </c>
      <c r="M61" s="32">
        <v>947</v>
      </c>
      <c r="N61" s="11">
        <f>RANK(M61,$M$9:$M$232,0)</f>
        <v>12</v>
      </c>
    </row>
    <row r="62" spans="1:14" ht="12.75">
      <c r="A62" s="27">
        <f>RANK(G62,$G$9:$G$232,0)</f>
        <v>53</v>
      </c>
      <c r="B62" s="28" t="s">
        <v>240</v>
      </c>
      <c r="C62" s="29" t="s">
        <v>113</v>
      </c>
      <c r="D62" s="29" t="s">
        <v>7</v>
      </c>
      <c r="E62" s="29" t="s">
        <v>128</v>
      </c>
      <c r="F62" s="29" t="s">
        <v>43</v>
      </c>
      <c r="G62" s="30">
        <v>2598</v>
      </c>
      <c r="H62" s="31">
        <f>G62-$G$8</f>
        <v>-376</v>
      </c>
      <c r="I62" s="32">
        <v>900</v>
      </c>
      <c r="J62" s="11">
        <f>RANK(I62,$I$9:$I$232,0)</f>
        <v>79</v>
      </c>
      <c r="K62" s="32">
        <v>821</v>
      </c>
      <c r="L62" s="11">
        <f>RANK(K62,$K$9:$K$232,0)</f>
        <v>49</v>
      </c>
      <c r="M62" s="32">
        <v>877</v>
      </c>
      <c r="N62" s="11">
        <f>RANK(M62,$M$9:$M$232,0)</f>
        <v>75</v>
      </c>
    </row>
    <row r="63" spans="1:14" ht="12.75">
      <c r="A63" s="27">
        <f>RANK(G63,$G$9:$G$232,0)</f>
        <v>55</v>
      </c>
      <c r="B63" s="28" t="s">
        <v>241</v>
      </c>
      <c r="C63" s="29" t="s">
        <v>23</v>
      </c>
      <c r="D63" s="29" t="s">
        <v>3</v>
      </c>
      <c r="E63" s="29" t="s">
        <v>88</v>
      </c>
      <c r="F63" s="29" t="s">
        <v>43</v>
      </c>
      <c r="G63" s="30">
        <v>2595</v>
      </c>
      <c r="H63" s="31">
        <f>G63-$G$8</f>
        <v>-379</v>
      </c>
      <c r="I63" s="32">
        <v>895</v>
      </c>
      <c r="J63" s="11">
        <f>RANK(I63,$I$9:$I$232,0)</f>
        <v>81</v>
      </c>
      <c r="K63" s="32">
        <v>801</v>
      </c>
      <c r="L63" s="11">
        <f>RANK(K63,$K$9:$K$232,0)</f>
        <v>65</v>
      </c>
      <c r="M63" s="32">
        <v>899</v>
      </c>
      <c r="N63" s="11">
        <f>RANK(M63,$M$9:$M$232,0)</f>
        <v>45</v>
      </c>
    </row>
    <row r="64" spans="1:14" ht="12.75">
      <c r="A64" s="27">
        <f>RANK(G64,$G$9:$G$232,0)</f>
        <v>55</v>
      </c>
      <c r="B64" s="28" t="s">
        <v>242</v>
      </c>
      <c r="C64" s="29" t="s">
        <v>61</v>
      </c>
      <c r="D64" s="29" t="s">
        <v>6</v>
      </c>
      <c r="E64" s="29" t="s">
        <v>243</v>
      </c>
      <c r="F64" s="29" t="s">
        <v>43</v>
      </c>
      <c r="G64" s="30">
        <v>2595</v>
      </c>
      <c r="H64" s="31">
        <f>G64-$G$8</f>
        <v>-379</v>
      </c>
      <c r="I64" s="32">
        <v>927</v>
      </c>
      <c r="J64" s="11">
        <f>RANK(I64,$I$9:$I$232,0)</f>
        <v>59</v>
      </c>
      <c r="K64" s="32">
        <v>740</v>
      </c>
      <c r="L64" s="11">
        <f>RANK(K64,$K$9:$K$232,0)</f>
        <v>123</v>
      </c>
      <c r="M64" s="32">
        <v>928</v>
      </c>
      <c r="N64" s="11">
        <f>RANK(M64,$M$9:$M$232,0)</f>
        <v>27</v>
      </c>
    </row>
    <row r="65" spans="1:14" ht="12.75">
      <c r="A65" s="27">
        <f>RANK(G65,$G$9:$G$232,0)</f>
        <v>55</v>
      </c>
      <c r="B65" s="28" t="s">
        <v>244</v>
      </c>
      <c r="C65" s="29" t="s">
        <v>113</v>
      </c>
      <c r="D65" s="29" t="s">
        <v>8</v>
      </c>
      <c r="E65" s="29" t="s">
        <v>245</v>
      </c>
      <c r="F65" s="29" t="s">
        <v>43</v>
      </c>
      <c r="G65" s="30">
        <v>2595</v>
      </c>
      <c r="H65" s="31">
        <f>G65-$G$8</f>
        <v>-379</v>
      </c>
      <c r="I65" s="32">
        <v>928</v>
      </c>
      <c r="J65" s="11">
        <f>RANK(I65,$I$9:$I$232,0)</f>
        <v>57</v>
      </c>
      <c r="K65" s="32">
        <v>780</v>
      </c>
      <c r="L65" s="11">
        <f>RANK(K65,$K$9:$K$232,0)</f>
        <v>88</v>
      </c>
      <c r="M65" s="32">
        <v>887</v>
      </c>
      <c r="N65" s="11">
        <f>RANK(M65,$M$9:$M$232,0)</f>
        <v>55</v>
      </c>
    </row>
    <row r="66" spans="1:14" ht="12.75">
      <c r="A66" s="27">
        <f>RANK(G66,$G$9:$G$232,0)</f>
        <v>58</v>
      </c>
      <c r="B66" s="28" t="s">
        <v>248</v>
      </c>
      <c r="C66" s="29" t="s">
        <v>23</v>
      </c>
      <c r="D66" s="29" t="s">
        <v>7</v>
      </c>
      <c r="E66" s="29" t="s">
        <v>128</v>
      </c>
      <c r="F66" s="29" t="s">
        <v>43</v>
      </c>
      <c r="G66" s="30">
        <v>2591</v>
      </c>
      <c r="H66" s="31">
        <f>G66-$G$8</f>
        <v>-383</v>
      </c>
      <c r="I66" s="32">
        <v>924</v>
      </c>
      <c r="J66" s="11">
        <f>RANK(I66,$I$9:$I$232,0)</f>
        <v>64</v>
      </c>
      <c r="K66" s="32">
        <v>767</v>
      </c>
      <c r="L66" s="11">
        <f>RANK(K66,$K$9:$K$232,0)</f>
        <v>98</v>
      </c>
      <c r="M66" s="32">
        <v>900</v>
      </c>
      <c r="N66" s="11">
        <f>RANK(M66,$M$9:$M$232,0)</f>
        <v>43</v>
      </c>
    </row>
    <row r="67" spans="1:14" ht="12.75">
      <c r="A67" s="27">
        <f>RANK(G67,$G$9:$G$232,0)</f>
        <v>59</v>
      </c>
      <c r="B67" s="28" t="s">
        <v>250</v>
      </c>
      <c r="C67" s="29" t="s">
        <v>23</v>
      </c>
      <c r="D67" s="29" t="s">
        <v>5</v>
      </c>
      <c r="E67" s="29" t="s">
        <v>251</v>
      </c>
      <c r="F67" s="29" t="s">
        <v>43</v>
      </c>
      <c r="G67" s="30">
        <v>2587</v>
      </c>
      <c r="H67" s="31">
        <f>G67-$G$8</f>
        <v>-387</v>
      </c>
      <c r="I67" s="32">
        <v>934</v>
      </c>
      <c r="J67" s="11">
        <f>RANK(I67,$I$9:$I$232,0)</f>
        <v>53</v>
      </c>
      <c r="K67" s="32">
        <v>787</v>
      </c>
      <c r="L67" s="11">
        <f>RANK(K67,$K$9:$K$232,0)</f>
        <v>80</v>
      </c>
      <c r="M67" s="32">
        <v>866</v>
      </c>
      <c r="N67" s="11">
        <f>RANK(M67,$M$9:$M$232,0)</f>
        <v>89</v>
      </c>
    </row>
    <row r="68" spans="1:14" ht="12.75">
      <c r="A68" s="27">
        <f>RANK(G68,$G$9:$G$232,0)</f>
        <v>60</v>
      </c>
      <c r="B68" s="28" t="s">
        <v>255</v>
      </c>
      <c r="C68" s="29" t="s">
        <v>113</v>
      </c>
      <c r="D68" s="29" t="s">
        <v>7</v>
      </c>
      <c r="E68" s="29" t="s">
        <v>245</v>
      </c>
      <c r="F68" s="29" t="s">
        <v>43</v>
      </c>
      <c r="G68" s="30">
        <v>2585</v>
      </c>
      <c r="H68" s="31">
        <f>G68-$G$8</f>
        <v>-389</v>
      </c>
      <c r="I68" s="32">
        <v>853</v>
      </c>
      <c r="J68" s="11">
        <f>RANK(I68,$I$9:$I$232,0)</f>
        <v>109</v>
      </c>
      <c r="K68" s="32">
        <v>791</v>
      </c>
      <c r="L68" s="11">
        <f>RANK(K68,$K$9:$K$232,0)</f>
        <v>76</v>
      </c>
      <c r="M68" s="32">
        <v>941</v>
      </c>
      <c r="N68" s="11">
        <f>RANK(M68,$M$9:$M$232,0)</f>
        <v>14</v>
      </c>
    </row>
    <row r="69" spans="1:14" ht="12.75">
      <c r="A69" s="27">
        <f>RANK(G69,$G$9:$G$232,0)</f>
        <v>61</v>
      </c>
      <c r="B69" s="28" t="s">
        <v>258</v>
      </c>
      <c r="C69" s="29" t="s">
        <v>23</v>
      </c>
      <c r="D69" s="29" t="s">
        <v>5</v>
      </c>
      <c r="E69" s="29" t="s">
        <v>259</v>
      </c>
      <c r="F69" s="29" t="s">
        <v>43</v>
      </c>
      <c r="G69" s="30">
        <v>2580</v>
      </c>
      <c r="H69" s="31">
        <f>G69-$G$8</f>
        <v>-394</v>
      </c>
      <c r="I69" s="32">
        <v>928</v>
      </c>
      <c r="J69" s="11">
        <f>RANK(I69,$I$9:$I$232,0)</f>
        <v>57</v>
      </c>
      <c r="K69" s="32">
        <v>745</v>
      </c>
      <c r="L69" s="11">
        <f>RANK(K69,$K$9:$K$232,0)</f>
        <v>117</v>
      </c>
      <c r="M69" s="32">
        <v>907</v>
      </c>
      <c r="N69" s="11">
        <f>RANK(M69,$M$9:$M$232,0)</f>
        <v>36</v>
      </c>
    </row>
    <row r="70" spans="1:14" ht="12.75">
      <c r="A70" s="27">
        <f>RANK(G70,$G$9:$G$232,0)</f>
        <v>62</v>
      </c>
      <c r="B70" s="28" t="s">
        <v>261</v>
      </c>
      <c r="C70" s="29" t="s">
        <v>23</v>
      </c>
      <c r="D70" s="29" t="s">
        <v>5</v>
      </c>
      <c r="E70" s="29" t="s">
        <v>262</v>
      </c>
      <c r="F70" s="29" t="s">
        <v>43</v>
      </c>
      <c r="G70" s="30">
        <v>2579</v>
      </c>
      <c r="H70" s="31">
        <f>G70-$G$8</f>
        <v>-395</v>
      </c>
      <c r="I70" s="32">
        <v>948</v>
      </c>
      <c r="J70" s="11">
        <f>RANK(I70,$I$9:$I$232,0)</f>
        <v>48</v>
      </c>
      <c r="K70" s="32">
        <v>738</v>
      </c>
      <c r="L70" s="11">
        <f>RANK(K70,$K$9:$K$232,0)</f>
        <v>126</v>
      </c>
      <c r="M70" s="32">
        <v>893</v>
      </c>
      <c r="N70" s="11">
        <f>RANK(M70,$M$9:$M$232,0)</f>
        <v>51</v>
      </c>
    </row>
    <row r="71" spans="1:14" ht="12.75">
      <c r="A71" s="27">
        <f>RANK(G71,$G$9:$G$232,0)</f>
        <v>62</v>
      </c>
      <c r="B71" s="28" t="s">
        <v>263</v>
      </c>
      <c r="C71" s="29" t="s">
        <v>23</v>
      </c>
      <c r="D71" s="29" t="s">
        <v>9</v>
      </c>
      <c r="E71" s="29" t="s">
        <v>97</v>
      </c>
      <c r="F71" s="29" t="s">
        <v>43</v>
      </c>
      <c r="G71" s="30">
        <v>2579</v>
      </c>
      <c r="H71" s="31">
        <f>G71-$G$8</f>
        <v>-395</v>
      </c>
      <c r="I71" s="32">
        <v>925</v>
      </c>
      <c r="J71" s="11">
        <f>RANK(I71,$I$9:$I$232,0)</f>
        <v>62</v>
      </c>
      <c r="K71" s="32">
        <v>797</v>
      </c>
      <c r="L71" s="11">
        <f>RANK(K71,$K$9:$K$232,0)</f>
        <v>71</v>
      </c>
      <c r="M71" s="32">
        <v>857</v>
      </c>
      <c r="N71" s="11">
        <f>RANK(M71,$M$9:$M$232,0)</f>
        <v>96</v>
      </c>
    </row>
    <row r="72" spans="1:14" ht="12.75">
      <c r="A72" s="27">
        <f>RANK(G72,$G$9:$G$232,0)</f>
        <v>64</v>
      </c>
      <c r="B72" s="28" t="s">
        <v>266</v>
      </c>
      <c r="C72" s="29" t="s">
        <v>23</v>
      </c>
      <c r="D72" s="29" t="s">
        <v>7</v>
      </c>
      <c r="E72" s="29" t="s">
        <v>267</v>
      </c>
      <c r="F72" s="29" t="s">
        <v>43</v>
      </c>
      <c r="G72" s="30">
        <v>2575</v>
      </c>
      <c r="H72" s="31">
        <f>G72-$G$8</f>
        <v>-399</v>
      </c>
      <c r="I72" s="32">
        <v>856</v>
      </c>
      <c r="J72" s="11">
        <f>RANK(I72,$I$9:$I$232,0)</f>
        <v>107</v>
      </c>
      <c r="K72" s="32">
        <v>823</v>
      </c>
      <c r="L72" s="11">
        <f>RANK(K72,$K$9:$K$232,0)</f>
        <v>45</v>
      </c>
      <c r="M72" s="32">
        <v>896</v>
      </c>
      <c r="N72" s="11">
        <f>RANK(M72,$M$9:$M$232,0)</f>
        <v>49</v>
      </c>
    </row>
    <row r="73" spans="1:14" ht="12.75">
      <c r="A73" s="27">
        <f>RANK(G73,$G$9:$G$232,0)</f>
        <v>65</v>
      </c>
      <c r="B73" s="28" t="s">
        <v>274</v>
      </c>
      <c r="C73" s="29" t="s">
        <v>61</v>
      </c>
      <c r="D73" s="29" t="s">
        <v>7</v>
      </c>
      <c r="E73" s="29" t="s">
        <v>128</v>
      </c>
      <c r="F73" s="29" t="s">
        <v>43</v>
      </c>
      <c r="G73" s="30">
        <v>2570</v>
      </c>
      <c r="H73" s="31">
        <f>G73-$G$8</f>
        <v>-404</v>
      </c>
      <c r="I73" s="32">
        <v>874</v>
      </c>
      <c r="J73" s="11">
        <f>RANK(I73,$I$9:$I$232,0)</f>
        <v>101</v>
      </c>
      <c r="K73" s="32">
        <v>817</v>
      </c>
      <c r="L73" s="11">
        <f>RANK(K73,$K$9:$K$232,0)</f>
        <v>52</v>
      </c>
      <c r="M73" s="32">
        <v>879</v>
      </c>
      <c r="N73" s="11">
        <f>RANK(M73,$M$9:$M$232,0)</f>
        <v>69</v>
      </c>
    </row>
    <row r="74" spans="1:14" ht="12.75">
      <c r="A74" s="27">
        <f>RANK(G74,$G$9:$G$232,0)</f>
        <v>66</v>
      </c>
      <c r="B74" s="28" t="s">
        <v>275</v>
      </c>
      <c r="C74" s="29" t="s">
        <v>23</v>
      </c>
      <c r="D74" s="29" t="s">
        <v>4</v>
      </c>
      <c r="E74" s="29" t="s">
        <v>59</v>
      </c>
      <c r="F74" s="29" t="s">
        <v>43</v>
      </c>
      <c r="G74" s="30">
        <v>2569</v>
      </c>
      <c r="H74" s="31">
        <f>G74-$G$8</f>
        <v>-405</v>
      </c>
      <c r="I74" s="32">
        <v>955</v>
      </c>
      <c r="J74" s="11">
        <f>RANK(I74,$I$9:$I$232,0)</f>
        <v>46</v>
      </c>
      <c r="K74" s="32">
        <v>734</v>
      </c>
      <c r="L74" s="11">
        <f>RANK(K74,$K$9:$K$232,0)</f>
        <v>132</v>
      </c>
      <c r="M74" s="32">
        <v>880</v>
      </c>
      <c r="N74" s="11">
        <f>RANK(M74,$M$9:$M$232,0)</f>
        <v>67</v>
      </c>
    </row>
    <row r="75" spans="1:14" ht="12.75">
      <c r="A75" s="27">
        <f>RANK(G75,$G$9:$G$232,0)</f>
        <v>67</v>
      </c>
      <c r="B75" s="28" t="s">
        <v>279</v>
      </c>
      <c r="C75" s="29" t="s">
        <v>23</v>
      </c>
      <c r="D75" s="29" t="s">
        <v>9</v>
      </c>
      <c r="E75" s="29" t="s">
        <v>280</v>
      </c>
      <c r="F75" s="29" t="s">
        <v>43</v>
      </c>
      <c r="G75" s="30">
        <v>2565</v>
      </c>
      <c r="H75" s="31">
        <f>G75-$G$8</f>
        <v>-409</v>
      </c>
      <c r="I75" s="32">
        <v>902</v>
      </c>
      <c r="J75" s="11">
        <f>RANK(I75,$I$9:$I$232,0)</f>
        <v>77</v>
      </c>
      <c r="K75" s="32">
        <v>794</v>
      </c>
      <c r="L75" s="11">
        <f>RANK(K75,$K$9:$K$232,0)</f>
        <v>73</v>
      </c>
      <c r="M75" s="32">
        <v>869</v>
      </c>
      <c r="N75" s="11">
        <f>RANK(M75,$M$9:$M$232,0)</f>
        <v>85</v>
      </c>
    </row>
    <row r="76" spans="1:14" ht="12.75">
      <c r="A76" s="27">
        <f>RANK(G76,$G$9:$G$232,0)</f>
        <v>68</v>
      </c>
      <c r="B76" s="28" t="s">
        <v>282</v>
      </c>
      <c r="C76" s="29" t="s">
        <v>23</v>
      </c>
      <c r="D76" s="29" t="s">
        <v>8</v>
      </c>
      <c r="E76" s="29" t="s">
        <v>59</v>
      </c>
      <c r="F76" s="29" t="s">
        <v>43</v>
      </c>
      <c r="G76" s="30">
        <v>2563</v>
      </c>
      <c r="H76" s="31">
        <f>G76-$G$8</f>
        <v>-411</v>
      </c>
      <c r="I76" s="32">
        <v>909</v>
      </c>
      <c r="J76" s="11">
        <f>RANK(I76,$I$9:$I$232,0)</f>
        <v>74</v>
      </c>
      <c r="K76" s="32">
        <v>861</v>
      </c>
      <c r="L76" s="11">
        <f>RANK(K76,$K$9:$K$232,0)</f>
        <v>26</v>
      </c>
      <c r="M76" s="32">
        <v>793</v>
      </c>
      <c r="N76" s="11">
        <f>RANK(M76,$M$9:$M$232,0)</f>
        <v>168</v>
      </c>
    </row>
    <row r="77" spans="1:14" ht="12.75">
      <c r="A77" s="27">
        <f>RANK(G77,$G$9:$G$232,0)</f>
        <v>69</v>
      </c>
      <c r="B77" s="28" t="s">
        <v>283</v>
      </c>
      <c r="C77" s="29" t="s">
        <v>61</v>
      </c>
      <c r="D77" s="29" t="s">
        <v>9</v>
      </c>
      <c r="E77" s="29" t="s">
        <v>111</v>
      </c>
      <c r="F77" s="29" t="s">
        <v>43</v>
      </c>
      <c r="G77" s="30">
        <v>2559</v>
      </c>
      <c r="H77" s="31">
        <f>G77-$G$8</f>
        <v>-415</v>
      </c>
      <c r="I77" s="32">
        <v>946</v>
      </c>
      <c r="J77" s="11">
        <f>RANK(I77,$I$9:$I$232,0)</f>
        <v>50</v>
      </c>
      <c r="K77" s="32">
        <v>742</v>
      </c>
      <c r="L77" s="11">
        <f>RANK(K77,$K$9:$K$232,0)</f>
        <v>120</v>
      </c>
      <c r="M77" s="32">
        <v>871</v>
      </c>
      <c r="N77" s="11">
        <f>RANK(M77,$M$9:$M$232,0)</f>
        <v>81</v>
      </c>
    </row>
    <row r="78" spans="1:14" ht="12.75">
      <c r="A78" s="27">
        <f>RANK(G78,$G$9:$G$232,0)</f>
        <v>70</v>
      </c>
      <c r="B78" s="28" t="s">
        <v>284</v>
      </c>
      <c r="C78" s="29" t="s">
        <v>23</v>
      </c>
      <c r="D78" s="29" t="s">
        <v>6</v>
      </c>
      <c r="E78" s="29" t="s">
        <v>106</v>
      </c>
      <c r="F78" s="29" t="s">
        <v>43</v>
      </c>
      <c r="G78" s="30">
        <v>2557</v>
      </c>
      <c r="H78" s="31">
        <f>G78-$G$8</f>
        <v>-417</v>
      </c>
      <c r="I78" s="32">
        <v>957</v>
      </c>
      <c r="J78" s="11">
        <f>RANK(I78,$I$9:$I$232,0)</f>
        <v>44</v>
      </c>
      <c r="K78" s="32">
        <v>722</v>
      </c>
      <c r="L78" s="11">
        <f>RANK(K78,$K$9:$K$232,0)</f>
        <v>139</v>
      </c>
      <c r="M78" s="32">
        <v>878</v>
      </c>
      <c r="N78" s="11">
        <f>RANK(M78,$M$9:$M$232,0)</f>
        <v>72</v>
      </c>
    </row>
    <row r="79" spans="1:14" ht="12.75">
      <c r="A79" s="27">
        <f>RANK(G79,$G$9:$G$232,0)</f>
        <v>71</v>
      </c>
      <c r="B79" s="28" t="s">
        <v>286</v>
      </c>
      <c r="C79" s="29" t="s">
        <v>61</v>
      </c>
      <c r="D79" s="29" t="s">
        <v>7</v>
      </c>
      <c r="E79" s="29" t="s">
        <v>165</v>
      </c>
      <c r="F79" s="29" t="s">
        <v>43</v>
      </c>
      <c r="G79" s="30">
        <v>2556</v>
      </c>
      <c r="H79" s="31">
        <f>G79-$G$8</f>
        <v>-418</v>
      </c>
      <c r="I79" s="32">
        <v>820</v>
      </c>
      <c r="J79" s="11">
        <f>RANK(I79,$I$9:$I$232,0)</f>
        <v>133</v>
      </c>
      <c r="K79" s="32">
        <v>799</v>
      </c>
      <c r="L79" s="11">
        <f>RANK(K79,$K$9:$K$232,0)</f>
        <v>68</v>
      </c>
      <c r="M79" s="32">
        <v>937</v>
      </c>
      <c r="N79" s="11">
        <f>RANK(M79,$M$9:$M$232,0)</f>
        <v>18</v>
      </c>
    </row>
    <row r="80" spans="1:14" ht="12.75">
      <c r="A80" s="27">
        <f>RANK(G80,$G$9:$G$232,0)</f>
        <v>72</v>
      </c>
      <c r="B80" s="28" t="s">
        <v>288</v>
      </c>
      <c r="C80" s="29" t="s">
        <v>23</v>
      </c>
      <c r="D80" s="29" t="s">
        <v>7</v>
      </c>
      <c r="E80" s="29" t="s">
        <v>289</v>
      </c>
      <c r="F80" s="29" t="s">
        <v>43</v>
      </c>
      <c r="G80" s="30">
        <v>2555</v>
      </c>
      <c r="H80" s="31">
        <f>G80-$G$8</f>
        <v>-419</v>
      </c>
      <c r="I80" s="32">
        <v>952</v>
      </c>
      <c r="J80" s="11">
        <f>RANK(I80,$I$9:$I$232,0)</f>
        <v>47</v>
      </c>
      <c r="K80" s="32">
        <v>801</v>
      </c>
      <c r="L80" s="11">
        <f>RANK(K80,$K$9:$K$232,0)</f>
        <v>65</v>
      </c>
      <c r="M80" s="32">
        <v>802</v>
      </c>
      <c r="N80" s="11">
        <f>RANK(M80,$M$9:$M$232,0)</f>
        <v>162</v>
      </c>
    </row>
    <row r="81" spans="1:14" ht="12.75">
      <c r="A81" s="27">
        <f>RANK(G81,$G$9:$G$232,0)</f>
        <v>72</v>
      </c>
      <c r="B81" s="28" t="s">
        <v>290</v>
      </c>
      <c r="C81" s="29" t="s">
        <v>113</v>
      </c>
      <c r="D81" s="29" t="s">
        <v>7</v>
      </c>
      <c r="E81" s="29" t="s">
        <v>291</v>
      </c>
      <c r="F81" s="29" t="s">
        <v>43</v>
      </c>
      <c r="G81" s="30">
        <v>2555</v>
      </c>
      <c r="H81" s="31">
        <f>G81-$G$8</f>
        <v>-419</v>
      </c>
      <c r="I81" s="32">
        <v>923</v>
      </c>
      <c r="J81" s="11">
        <f>RANK(I81,$I$9:$I$232,0)</f>
        <v>66</v>
      </c>
      <c r="K81" s="32">
        <v>762</v>
      </c>
      <c r="L81" s="11">
        <f>RANK(K81,$K$9:$K$232,0)</f>
        <v>104</v>
      </c>
      <c r="M81" s="32">
        <v>870</v>
      </c>
      <c r="N81" s="11">
        <f>RANK(M81,$M$9:$M$232,0)</f>
        <v>83</v>
      </c>
    </row>
    <row r="82" spans="1:14" ht="12.75">
      <c r="A82" s="27">
        <f>RANK(G82,$G$9:$G$232,0)</f>
        <v>74</v>
      </c>
      <c r="B82" s="28" t="s">
        <v>294</v>
      </c>
      <c r="C82" s="29" t="s">
        <v>113</v>
      </c>
      <c r="D82" s="29" t="s">
        <v>6</v>
      </c>
      <c r="E82" s="29" t="s">
        <v>78</v>
      </c>
      <c r="F82" s="29" t="s">
        <v>43</v>
      </c>
      <c r="G82" s="30">
        <v>2554</v>
      </c>
      <c r="H82" s="31">
        <f>G82-$G$8</f>
        <v>-420</v>
      </c>
      <c r="I82" s="32">
        <v>905</v>
      </c>
      <c r="J82" s="11">
        <f>RANK(I82,$I$9:$I$232,0)</f>
        <v>76</v>
      </c>
      <c r="K82" s="32">
        <v>813</v>
      </c>
      <c r="L82" s="11">
        <f>RANK(K82,$K$9:$K$232,0)</f>
        <v>54</v>
      </c>
      <c r="M82" s="32">
        <v>836</v>
      </c>
      <c r="N82" s="11">
        <f>RANK(M82,$M$9:$M$232,0)</f>
        <v>120</v>
      </c>
    </row>
    <row r="83" spans="1:14" ht="12.75">
      <c r="A83" s="27">
        <f>RANK(G83,$G$9:$G$232,0)</f>
        <v>75</v>
      </c>
      <c r="B83" s="28" t="s">
        <v>295</v>
      </c>
      <c r="C83" s="29" t="s">
        <v>23</v>
      </c>
      <c r="D83" s="29" t="s">
        <v>5</v>
      </c>
      <c r="E83" s="29" t="s">
        <v>280</v>
      </c>
      <c r="F83" s="29" t="s">
        <v>43</v>
      </c>
      <c r="G83" s="30">
        <v>2553</v>
      </c>
      <c r="H83" s="31">
        <f>G83-$G$8</f>
        <v>-421</v>
      </c>
      <c r="I83" s="32">
        <v>857</v>
      </c>
      <c r="J83" s="11">
        <f>RANK(I83,$I$9:$I$232,0)</f>
        <v>106</v>
      </c>
      <c r="K83" s="32">
        <v>745</v>
      </c>
      <c r="L83" s="11">
        <f>RANK(K83,$K$9:$K$232,0)</f>
        <v>117</v>
      </c>
      <c r="M83" s="32">
        <v>951</v>
      </c>
      <c r="N83" s="11">
        <f>RANK(M83,$M$9:$M$232,0)</f>
        <v>8</v>
      </c>
    </row>
    <row r="84" spans="1:14" ht="12.75">
      <c r="A84" s="27">
        <f>RANK(G84,$G$9:$G$232,0)</f>
        <v>76</v>
      </c>
      <c r="B84" s="28" t="s">
        <v>296</v>
      </c>
      <c r="C84" s="29" t="s">
        <v>61</v>
      </c>
      <c r="D84" s="29" t="s">
        <v>6</v>
      </c>
      <c r="E84" s="29" t="s">
        <v>259</v>
      </c>
      <c r="F84" s="29" t="s">
        <v>43</v>
      </c>
      <c r="G84" s="30">
        <v>2551</v>
      </c>
      <c r="H84" s="31">
        <f>G84-$G$8</f>
        <v>-423</v>
      </c>
      <c r="I84" s="32">
        <v>850</v>
      </c>
      <c r="J84" s="11">
        <f>RANK(I84,$I$9:$I$232,0)</f>
        <v>112</v>
      </c>
      <c r="K84" s="32">
        <v>823</v>
      </c>
      <c r="L84" s="11">
        <f>RANK(K84,$K$9:$K$232,0)</f>
        <v>45</v>
      </c>
      <c r="M84" s="32">
        <v>878</v>
      </c>
      <c r="N84" s="11">
        <f>RANK(M84,$M$9:$M$232,0)</f>
        <v>72</v>
      </c>
    </row>
    <row r="85" spans="1:14" ht="12.75">
      <c r="A85" s="27">
        <f>RANK(G85,$G$9:$G$232,0)</f>
        <v>76</v>
      </c>
      <c r="B85" s="28" t="s">
        <v>297</v>
      </c>
      <c r="C85" s="29" t="s">
        <v>113</v>
      </c>
      <c r="D85" s="29" t="s">
        <v>7</v>
      </c>
      <c r="E85" s="29" t="s">
        <v>62</v>
      </c>
      <c r="F85" s="29" t="s">
        <v>43</v>
      </c>
      <c r="G85" s="30">
        <v>2551</v>
      </c>
      <c r="H85" s="31">
        <f>G85-$G$8</f>
        <v>-423</v>
      </c>
      <c r="I85" s="32">
        <v>972</v>
      </c>
      <c r="J85" s="11">
        <f>RANK(I85,$I$9:$I$232,0)</f>
        <v>33</v>
      </c>
      <c r="K85" s="32">
        <v>728</v>
      </c>
      <c r="L85" s="11">
        <f>RANK(K85,$K$9:$K$232,0)</f>
        <v>135</v>
      </c>
      <c r="M85" s="32">
        <v>851</v>
      </c>
      <c r="N85" s="11">
        <f>RANK(M85,$M$9:$M$232,0)</f>
        <v>103</v>
      </c>
    </row>
    <row r="86" spans="1:14" ht="12.75">
      <c r="A86" s="27">
        <f>RANK(G86,$G$9:$G$232,0)</f>
        <v>78</v>
      </c>
      <c r="B86" s="28" t="s">
        <v>299</v>
      </c>
      <c r="C86" s="29" t="s">
        <v>61</v>
      </c>
      <c r="D86" s="29" t="s">
        <v>6</v>
      </c>
      <c r="E86" s="29" t="s">
        <v>300</v>
      </c>
      <c r="F86" s="29" t="s">
        <v>43</v>
      </c>
      <c r="G86" s="30">
        <v>2548</v>
      </c>
      <c r="H86" s="31">
        <f>G86-$G$8</f>
        <v>-426</v>
      </c>
      <c r="I86" s="32">
        <v>961</v>
      </c>
      <c r="J86" s="11">
        <f>RANK(I86,$I$9:$I$232,0)</f>
        <v>42</v>
      </c>
      <c r="K86" s="32">
        <v>808</v>
      </c>
      <c r="L86" s="11">
        <f>RANK(K86,$K$9:$K$232,0)</f>
        <v>56</v>
      </c>
      <c r="M86" s="32">
        <v>779</v>
      </c>
      <c r="N86" s="11">
        <f>RANK(M86,$M$9:$M$232,0)</f>
        <v>177</v>
      </c>
    </row>
    <row r="87" spans="1:14" ht="12.75">
      <c r="A87" s="27">
        <f>RANK(G87,$G$9:$G$232,0)</f>
        <v>79</v>
      </c>
      <c r="B87" s="28" t="s">
        <v>302</v>
      </c>
      <c r="C87" s="29" t="s">
        <v>61</v>
      </c>
      <c r="D87" s="29" t="s">
        <v>7</v>
      </c>
      <c r="E87" s="29" t="s">
        <v>88</v>
      </c>
      <c r="F87" s="29" t="s">
        <v>43</v>
      </c>
      <c r="G87" s="30">
        <v>2543</v>
      </c>
      <c r="H87" s="31">
        <f>G87-$G$8</f>
        <v>-431</v>
      </c>
      <c r="I87" s="32">
        <v>891</v>
      </c>
      <c r="J87" s="11">
        <f>RANK(I87,$I$9:$I$232,0)</f>
        <v>85</v>
      </c>
      <c r="K87" s="32">
        <v>750</v>
      </c>
      <c r="L87" s="11">
        <f>RANK(K87,$K$9:$K$232,0)</f>
        <v>115</v>
      </c>
      <c r="M87" s="32">
        <v>902</v>
      </c>
      <c r="N87" s="11">
        <f>RANK(M87,$M$9:$M$232,0)</f>
        <v>41</v>
      </c>
    </row>
    <row r="88" spans="1:14" ht="12.75">
      <c r="A88" s="27">
        <f>RANK(G88,$G$9:$G$232,0)</f>
        <v>80</v>
      </c>
      <c r="B88" s="28" t="s">
        <v>303</v>
      </c>
      <c r="C88" s="29" t="s">
        <v>23</v>
      </c>
      <c r="D88" s="29" t="s">
        <v>5</v>
      </c>
      <c r="E88" s="29" t="s">
        <v>169</v>
      </c>
      <c r="F88" s="29" t="s">
        <v>43</v>
      </c>
      <c r="G88" s="30">
        <v>2541</v>
      </c>
      <c r="H88" s="31">
        <f>G88-$G$8</f>
        <v>-433</v>
      </c>
      <c r="I88" s="32">
        <v>890</v>
      </c>
      <c r="J88" s="11">
        <f>RANK(I88,$I$9:$I$232,0)</f>
        <v>87</v>
      </c>
      <c r="K88" s="32">
        <v>769</v>
      </c>
      <c r="L88" s="11">
        <f>RANK(K88,$K$9:$K$232,0)</f>
        <v>97</v>
      </c>
      <c r="M88" s="32">
        <v>882</v>
      </c>
      <c r="N88" s="11">
        <f>RANK(M88,$M$9:$M$232,0)</f>
        <v>64</v>
      </c>
    </row>
    <row r="89" spans="1:14" ht="12.75">
      <c r="A89" s="27">
        <f>RANK(G89,$G$9:$G$232,0)</f>
        <v>81</v>
      </c>
      <c r="B89" s="28" t="s">
        <v>305</v>
      </c>
      <c r="C89" s="29" t="s">
        <v>23</v>
      </c>
      <c r="D89" s="29" t="s">
        <v>9</v>
      </c>
      <c r="E89" s="29" t="s">
        <v>84</v>
      </c>
      <c r="F89" s="29" t="s">
        <v>43</v>
      </c>
      <c r="G89" s="30">
        <v>2538</v>
      </c>
      <c r="H89" s="31">
        <f>G89-$G$8</f>
        <v>-436</v>
      </c>
      <c r="I89" s="32">
        <v>923</v>
      </c>
      <c r="J89" s="11">
        <f>RANK(I89,$I$9:$I$232,0)</f>
        <v>66</v>
      </c>
      <c r="K89" s="32">
        <v>795</v>
      </c>
      <c r="L89" s="11">
        <f>RANK(K89,$K$9:$K$232,0)</f>
        <v>72</v>
      </c>
      <c r="M89" s="32">
        <v>820</v>
      </c>
      <c r="N89" s="11">
        <f>RANK(M89,$M$9:$M$232,0)</f>
        <v>142</v>
      </c>
    </row>
    <row r="90" spans="1:14" ht="12.75">
      <c r="A90" s="27">
        <f>RANK(G90,$G$9:$G$232,0)</f>
        <v>82</v>
      </c>
      <c r="B90" s="28" t="s">
        <v>306</v>
      </c>
      <c r="C90" s="29" t="s">
        <v>23</v>
      </c>
      <c r="D90" s="29" t="s">
        <v>7</v>
      </c>
      <c r="E90" s="29" t="s">
        <v>307</v>
      </c>
      <c r="F90" s="29" t="s">
        <v>43</v>
      </c>
      <c r="G90" s="30">
        <v>2529</v>
      </c>
      <c r="H90" s="31">
        <f>G90-$G$8</f>
        <v>-445</v>
      </c>
      <c r="I90" s="32">
        <v>893</v>
      </c>
      <c r="J90" s="11">
        <f>RANK(I90,$I$9:$I$232,0)</f>
        <v>82</v>
      </c>
      <c r="K90" s="32">
        <v>755</v>
      </c>
      <c r="L90" s="11">
        <f>RANK(K90,$K$9:$K$232,0)</f>
        <v>109</v>
      </c>
      <c r="M90" s="32">
        <v>881</v>
      </c>
      <c r="N90" s="11">
        <f>RANK(M90,$M$9:$M$232,0)</f>
        <v>66</v>
      </c>
    </row>
    <row r="91" spans="1:14" ht="12.75">
      <c r="A91" s="27">
        <f>RANK(G91,$G$9:$G$232,0)</f>
        <v>83</v>
      </c>
      <c r="B91" s="28" t="s">
        <v>310</v>
      </c>
      <c r="C91" s="29" t="s">
        <v>113</v>
      </c>
      <c r="D91" s="29" t="s">
        <v>8</v>
      </c>
      <c r="E91" s="29" t="s">
        <v>311</v>
      </c>
      <c r="F91" s="29" t="s">
        <v>43</v>
      </c>
      <c r="G91" s="30">
        <v>2528</v>
      </c>
      <c r="H91" s="31">
        <f>G91-$G$8</f>
        <v>-446</v>
      </c>
      <c r="I91" s="32">
        <v>975</v>
      </c>
      <c r="J91" s="11">
        <f>RANK(I91,$I$9:$I$232,0)</f>
        <v>31</v>
      </c>
      <c r="K91" s="32">
        <v>735</v>
      </c>
      <c r="L91" s="11">
        <f>RANK(K91,$K$9:$K$232,0)</f>
        <v>130</v>
      </c>
      <c r="M91" s="32">
        <v>818</v>
      </c>
      <c r="N91" s="11">
        <f>RANK(M91,$M$9:$M$232,0)</f>
        <v>143</v>
      </c>
    </row>
    <row r="92" spans="1:14" ht="12.75">
      <c r="A92" s="27">
        <f>RANK(G92,$G$9:$G$232,0)</f>
        <v>84</v>
      </c>
      <c r="B92" s="28" t="s">
        <v>313</v>
      </c>
      <c r="C92" s="29" t="s">
        <v>61</v>
      </c>
      <c r="D92" s="29" t="s">
        <v>3</v>
      </c>
      <c r="E92" s="29" t="s">
        <v>101</v>
      </c>
      <c r="F92" s="29" t="s">
        <v>43</v>
      </c>
      <c r="G92" s="30">
        <v>2527</v>
      </c>
      <c r="H92" s="31">
        <f>G92-$G$8</f>
        <v>-447</v>
      </c>
      <c r="I92" s="32">
        <v>932</v>
      </c>
      <c r="J92" s="11">
        <f>RANK(I92,$I$9:$I$232,0)</f>
        <v>55</v>
      </c>
      <c r="K92" s="32">
        <v>642</v>
      </c>
      <c r="L92" s="11">
        <f>RANK(K92,$K$9:$K$232,0)</f>
        <v>205</v>
      </c>
      <c r="M92" s="32">
        <v>953</v>
      </c>
      <c r="N92" s="11">
        <f>RANK(M92,$M$9:$M$232,0)</f>
        <v>6</v>
      </c>
    </row>
    <row r="93" spans="1:14" ht="12.75">
      <c r="A93" s="27">
        <f>RANK(G93,$G$9:$G$232,0)</f>
        <v>85</v>
      </c>
      <c r="B93" s="28" t="s">
        <v>317</v>
      </c>
      <c r="C93" s="29" t="s">
        <v>113</v>
      </c>
      <c r="D93" s="29" t="s">
        <v>9</v>
      </c>
      <c r="E93" s="29" t="s">
        <v>318</v>
      </c>
      <c r="F93" s="29" t="s">
        <v>43</v>
      </c>
      <c r="G93" s="30">
        <v>2524</v>
      </c>
      <c r="H93" s="31">
        <f>G93-$G$8</f>
        <v>-450</v>
      </c>
      <c r="I93" s="32">
        <v>859</v>
      </c>
      <c r="J93" s="11">
        <f>RANK(I93,$I$9:$I$232,0)</f>
        <v>105</v>
      </c>
      <c r="K93" s="32">
        <v>778</v>
      </c>
      <c r="L93" s="11">
        <f>RANK(K93,$K$9:$K$232,0)</f>
        <v>91</v>
      </c>
      <c r="M93" s="32">
        <v>887</v>
      </c>
      <c r="N93" s="11">
        <f>RANK(M93,$M$9:$M$232,0)</f>
        <v>55</v>
      </c>
    </row>
    <row r="94" spans="1:14" ht="12.75">
      <c r="A94" s="27">
        <f>RANK(G94,$G$9:$G$232,0)</f>
        <v>86</v>
      </c>
      <c r="B94" s="28" t="s">
        <v>319</v>
      </c>
      <c r="C94" s="29" t="s">
        <v>61</v>
      </c>
      <c r="D94" s="29" t="s">
        <v>5</v>
      </c>
      <c r="E94" s="29" t="s">
        <v>95</v>
      </c>
      <c r="F94" s="29" t="s">
        <v>43</v>
      </c>
      <c r="G94" s="30">
        <v>2523</v>
      </c>
      <c r="H94" s="31">
        <f>G94-$G$8</f>
        <v>-451</v>
      </c>
      <c r="I94" s="32">
        <v>937</v>
      </c>
      <c r="J94" s="11">
        <f>RANK(I94,$I$9:$I$232,0)</f>
        <v>52</v>
      </c>
      <c r="K94" s="32">
        <v>721</v>
      </c>
      <c r="L94" s="11">
        <f>RANK(K94,$K$9:$K$232,0)</f>
        <v>142</v>
      </c>
      <c r="M94" s="32">
        <v>865</v>
      </c>
      <c r="N94" s="11">
        <f>RANK(M94,$M$9:$M$232,0)</f>
        <v>90</v>
      </c>
    </row>
    <row r="95" spans="1:14" ht="12.75">
      <c r="A95" s="27">
        <f>RANK(G95,$G$9:$G$232,0)</f>
        <v>87</v>
      </c>
      <c r="B95" s="28" t="s">
        <v>321</v>
      </c>
      <c r="C95" s="29" t="s">
        <v>61</v>
      </c>
      <c r="D95" s="29" t="s">
        <v>7</v>
      </c>
      <c r="E95" s="29" t="s">
        <v>251</v>
      </c>
      <c r="F95" s="29" t="s">
        <v>43</v>
      </c>
      <c r="G95" s="30">
        <v>2521</v>
      </c>
      <c r="H95" s="31">
        <f>G95-$G$8</f>
        <v>-453</v>
      </c>
      <c r="I95" s="32">
        <v>877</v>
      </c>
      <c r="J95" s="11">
        <f>RANK(I95,$I$9:$I$232,0)</f>
        <v>97</v>
      </c>
      <c r="K95" s="32">
        <v>774</v>
      </c>
      <c r="L95" s="11">
        <f>RANK(K95,$K$9:$K$232,0)</f>
        <v>96</v>
      </c>
      <c r="M95" s="32">
        <v>870</v>
      </c>
      <c r="N95" s="11">
        <f>RANK(M95,$M$9:$M$232,0)</f>
        <v>83</v>
      </c>
    </row>
    <row r="96" spans="1:14" ht="12.75">
      <c r="A96" s="27">
        <f>RANK(G96,$G$9:$G$232,0)</f>
        <v>87</v>
      </c>
      <c r="B96" s="28" t="s">
        <v>322</v>
      </c>
      <c r="C96" s="29" t="s">
        <v>61</v>
      </c>
      <c r="D96" s="29" t="s">
        <v>7</v>
      </c>
      <c r="E96" s="29" t="s">
        <v>307</v>
      </c>
      <c r="F96" s="29" t="s">
        <v>43</v>
      </c>
      <c r="G96" s="30">
        <v>2521</v>
      </c>
      <c r="H96" s="31">
        <f>G96-$G$8</f>
        <v>-453</v>
      </c>
      <c r="I96" s="32">
        <v>884</v>
      </c>
      <c r="J96" s="11">
        <f>RANK(I96,$I$9:$I$232,0)</f>
        <v>94</v>
      </c>
      <c r="K96" s="32">
        <v>805</v>
      </c>
      <c r="L96" s="11">
        <f>RANK(K96,$K$9:$K$232,0)</f>
        <v>59</v>
      </c>
      <c r="M96" s="32">
        <v>832</v>
      </c>
      <c r="N96" s="11">
        <f>RANK(M96,$M$9:$M$232,0)</f>
        <v>125</v>
      </c>
    </row>
    <row r="97" spans="1:14" ht="12.75">
      <c r="A97" s="27">
        <f>RANK(G97,$G$9:$G$232,0)</f>
        <v>89</v>
      </c>
      <c r="B97" s="28" t="s">
        <v>326</v>
      </c>
      <c r="C97" s="29" t="s">
        <v>61</v>
      </c>
      <c r="D97" s="29" t="s">
        <v>7</v>
      </c>
      <c r="E97" s="29" t="s">
        <v>62</v>
      </c>
      <c r="F97" s="29" t="s">
        <v>43</v>
      </c>
      <c r="G97" s="30">
        <v>2518</v>
      </c>
      <c r="H97" s="31">
        <f>G97-$G$8</f>
        <v>-456</v>
      </c>
      <c r="I97" s="32">
        <v>948</v>
      </c>
      <c r="J97" s="11">
        <f>RANK(I97,$I$9:$I$232,0)</f>
        <v>48</v>
      </c>
      <c r="K97" s="32">
        <v>721</v>
      </c>
      <c r="L97" s="11">
        <f>RANK(K97,$K$9:$K$232,0)</f>
        <v>142</v>
      </c>
      <c r="M97" s="32">
        <v>849</v>
      </c>
      <c r="N97" s="11">
        <f>RANK(M97,$M$9:$M$232,0)</f>
        <v>105</v>
      </c>
    </row>
    <row r="98" spans="1:14" ht="12.75">
      <c r="A98" s="27">
        <f>RANK(G98,$G$9:$G$232,0)</f>
        <v>90</v>
      </c>
      <c r="B98" s="28" t="s">
        <v>330</v>
      </c>
      <c r="C98" s="29" t="s">
        <v>61</v>
      </c>
      <c r="D98" s="29" t="s">
        <v>7</v>
      </c>
      <c r="E98" s="29" t="s">
        <v>277</v>
      </c>
      <c r="F98" s="29" t="s">
        <v>43</v>
      </c>
      <c r="G98" s="30">
        <v>2513</v>
      </c>
      <c r="H98" s="31">
        <f>G98-$G$8</f>
        <v>-461</v>
      </c>
      <c r="I98" s="32">
        <v>956</v>
      </c>
      <c r="J98" s="11">
        <f>RANK(I98,$I$9:$I$232,0)</f>
        <v>45</v>
      </c>
      <c r="K98" s="32">
        <v>732</v>
      </c>
      <c r="L98" s="11">
        <f>RANK(K98,$K$9:$K$232,0)</f>
        <v>133</v>
      </c>
      <c r="M98" s="32">
        <v>825</v>
      </c>
      <c r="N98" s="11">
        <f>RANK(M98,$M$9:$M$232,0)</f>
        <v>134</v>
      </c>
    </row>
    <row r="99" spans="1:14" ht="12.75">
      <c r="A99" s="27">
        <f>RANK(G99,$G$9:$G$232,0)</f>
        <v>90</v>
      </c>
      <c r="B99" s="28" t="s">
        <v>331</v>
      </c>
      <c r="C99" s="29" t="s">
        <v>332</v>
      </c>
      <c r="D99" s="29" t="s">
        <v>11</v>
      </c>
      <c r="E99" s="29" t="s">
        <v>333</v>
      </c>
      <c r="F99" s="29" t="s">
        <v>43</v>
      </c>
      <c r="G99" s="30">
        <v>2513</v>
      </c>
      <c r="H99" s="31">
        <f>G99-$G$8</f>
        <v>-461</v>
      </c>
      <c r="I99" s="32">
        <v>852</v>
      </c>
      <c r="J99" s="11">
        <f>RANK(I99,$I$9:$I$232,0)</f>
        <v>111</v>
      </c>
      <c r="K99" s="32">
        <v>781</v>
      </c>
      <c r="L99" s="11">
        <f>RANK(K99,$K$9:$K$232,0)</f>
        <v>86</v>
      </c>
      <c r="M99" s="32">
        <v>880</v>
      </c>
      <c r="N99" s="11">
        <f>RANK(M99,$M$9:$M$232,0)</f>
        <v>67</v>
      </c>
    </row>
    <row r="100" spans="1:14" ht="12.75">
      <c r="A100" s="27">
        <f>RANK(G100,$G$9:$G$232,0)</f>
        <v>92</v>
      </c>
      <c r="B100" s="28" t="s">
        <v>337</v>
      </c>
      <c r="C100" s="29" t="s">
        <v>61</v>
      </c>
      <c r="D100" s="29" t="s">
        <v>7</v>
      </c>
      <c r="E100" s="29" t="s">
        <v>338</v>
      </c>
      <c r="F100" s="29" t="s">
        <v>43</v>
      </c>
      <c r="G100" s="30">
        <v>2506</v>
      </c>
      <c r="H100" s="31">
        <f>G100-$G$8</f>
        <v>-468</v>
      </c>
      <c r="I100" s="32">
        <v>844</v>
      </c>
      <c r="J100" s="11">
        <f>RANK(I100,$I$9:$I$232,0)</f>
        <v>116</v>
      </c>
      <c r="K100" s="32">
        <v>777</v>
      </c>
      <c r="L100" s="11">
        <f>RANK(K100,$K$9:$K$232,0)</f>
        <v>93</v>
      </c>
      <c r="M100" s="32">
        <v>885</v>
      </c>
      <c r="N100" s="11">
        <f>RANK(M100,$M$9:$M$232,0)</f>
        <v>61</v>
      </c>
    </row>
    <row r="101" spans="1:14" ht="12.75">
      <c r="A101" s="27">
        <f>RANK(G101,$G$9:$G$232,0)</f>
        <v>93</v>
      </c>
      <c r="B101" s="28" t="s">
        <v>347</v>
      </c>
      <c r="C101" s="29" t="s">
        <v>61</v>
      </c>
      <c r="D101" s="29" t="s">
        <v>6</v>
      </c>
      <c r="E101" s="29" t="s">
        <v>318</v>
      </c>
      <c r="F101" s="29" t="s">
        <v>43</v>
      </c>
      <c r="G101" s="30">
        <v>2501</v>
      </c>
      <c r="H101" s="31">
        <f>G101-$G$8</f>
        <v>-473</v>
      </c>
      <c r="I101" s="32">
        <v>892</v>
      </c>
      <c r="J101" s="11">
        <f>RANK(I101,$I$9:$I$232,0)</f>
        <v>83</v>
      </c>
      <c r="K101" s="32">
        <v>703</v>
      </c>
      <c r="L101" s="11">
        <f>RANK(K101,$K$9:$K$232,0)</f>
        <v>159</v>
      </c>
      <c r="M101" s="32">
        <v>906</v>
      </c>
      <c r="N101" s="11">
        <f>RANK(M101,$M$9:$M$232,0)</f>
        <v>38</v>
      </c>
    </row>
    <row r="102" spans="1:14" ht="12.75">
      <c r="A102" s="27">
        <f>RANK(G102,$G$9:$G$232,0)</f>
        <v>94</v>
      </c>
      <c r="B102" s="28" t="s">
        <v>348</v>
      </c>
      <c r="C102" s="29" t="s">
        <v>61</v>
      </c>
      <c r="D102" s="29" t="s">
        <v>10</v>
      </c>
      <c r="E102" s="29" t="s">
        <v>338</v>
      </c>
      <c r="F102" s="29" t="s">
        <v>43</v>
      </c>
      <c r="G102" s="30">
        <v>2500</v>
      </c>
      <c r="H102" s="31">
        <f>G102-$G$8</f>
        <v>-474</v>
      </c>
      <c r="I102" s="32">
        <v>882</v>
      </c>
      <c r="J102" s="11">
        <f>RANK(I102,$I$9:$I$232,0)</f>
        <v>95</v>
      </c>
      <c r="K102" s="32">
        <v>802</v>
      </c>
      <c r="L102" s="11">
        <f>RANK(K102,$K$9:$K$232,0)</f>
        <v>64</v>
      </c>
      <c r="M102" s="32">
        <v>816</v>
      </c>
      <c r="N102" s="11">
        <f>RANK(M102,$M$9:$M$232,0)</f>
        <v>147</v>
      </c>
    </row>
    <row r="103" spans="1:14" ht="12.75">
      <c r="A103" s="27">
        <f>RANK(G103,$G$9:$G$232,0)</f>
        <v>95</v>
      </c>
      <c r="B103" s="28" t="s">
        <v>350</v>
      </c>
      <c r="C103" s="29" t="s">
        <v>23</v>
      </c>
      <c r="D103" s="29" t="s">
        <v>12</v>
      </c>
      <c r="E103" s="29" t="s">
        <v>155</v>
      </c>
      <c r="F103" s="29" t="s">
        <v>43</v>
      </c>
      <c r="G103" s="30">
        <v>2499</v>
      </c>
      <c r="H103" s="31">
        <f>G103-$G$8</f>
        <v>-475</v>
      </c>
      <c r="I103" s="32">
        <v>890</v>
      </c>
      <c r="J103" s="11">
        <f>RANK(I103,$I$9:$I$232,0)</f>
        <v>87</v>
      </c>
      <c r="K103" s="32">
        <v>788</v>
      </c>
      <c r="L103" s="11">
        <f>RANK(K103,$K$9:$K$232,0)</f>
        <v>78</v>
      </c>
      <c r="M103" s="32">
        <v>821</v>
      </c>
      <c r="N103" s="11">
        <f>RANK(M103,$M$9:$M$232,0)</f>
        <v>137</v>
      </c>
    </row>
    <row r="104" spans="1:14" ht="12.75">
      <c r="A104" s="27">
        <f>RANK(G104,$G$9:$G$232,0)</f>
        <v>96</v>
      </c>
      <c r="B104" s="28" t="s">
        <v>353</v>
      </c>
      <c r="C104" s="29" t="s">
        <v>61</v>
      </c>
      <c r="D104" s="29" t="s">
        <v>8</v>
      </c>
      <c r="E104" s="29" t="s">
        <v>128</v>
      </c>
      <c r="F104" s="29" t="s">
        <v>43</v>
      </c>
      <c r="G104" s="30">
        <v>2496</v>
      </c>
      <c r="H104" s="31">
        <f>G104-$G$8</f>
        <v>-478</v>
      </c>
      <c r="I104" s="32">
        <v>779</v>
      </c>
      <c r="J104" s="11">
        <f>RANK(I104,$I$9:$I$232,0)</f>
        <v>146</v>
      </c>
      <c r="K104" s="32">
        <v>873</v>
      </c>
      <c r="L104" s="11">
        <f>RANK(K104,$K$9:$K$232,0)</f>
        <v>22</v>
      </c>
      <c r="M104" s="32">
        <v>844</v>
      </c>
      <c r="N104" s="11">
        <f>RANK(M104,$M$9:$M$232,0)</f>
        <v>112</v>
      </c>
    </row>
    <row r="105" spans="1:14" ht="12.75">
      <c r="A105" s="27">
        <f>RANK(G105,$G$9:$G$232,0)</f>
        <v>97</v>
      </c>
      <c r="B105" s="28" t="s">
        <v>358</v>
      </c>
      <c r="C105" s="29" t="s">
        <v>23</v>
      </c>
      <c r="D105" s="29" t="s">
        <v>7</v>
      </c>
      <c r="E105" s="29" t="s">
        <v>359</v>
      </c>
      <c r="F105" s="29" t="s">
        <v>43</v>
      </c>
      <c r="G105" s="30">
        <v>2494</v>
      </c>
      <c r="H105" s="31">
        <f>G105-$G$8</f>
        <v>-480</v>
      </c>
      <c r="I105" s="32">
        <v>919</v>
      </c>
      <c r="J105" s="11">
        <f>RANK(I105,$I$9:$I$232,0)</f>
        <v>72</v>
      </c>
      <c r="K105" s="32">
        <v>740</v>
      </c>
      <c r="L105" s="11">
        <f>RANK(K105,$K$9:$K$232,0)</f>
        <v>123</v>
      </c>
      <c r="M105" s="32">
        <v>835</v>
      </c>
      <c r="N105" s="11">
        <f>RANK(M105,$M$9:$M$232,0)</f>
        <v>121</v>
      </c>
    </row>
    <row r="106" spans="1:14" ht="12.75">
      <c r="A106" s="27">
        <f>RANK(G106,$G$9:$G$232,0)</f>
        <v>98</v>
      </c>
      <c r="B106" s="28" t="s">
        <v>362</v>
      </c>
      <c r="C106" s="29" t="s">
        <v>61</v>
      </c>
      <c r="D106" s="29" t="s">
        <v>11</v>
      </c>
      <c r="E106" s="29" t="s">
        <v>318</v>
      </c>
      <c r="F106" s="29" t="s">
        <v>43</v>
      </c>
      <c r="G106" s="30">
        <v>2489</v>
      </c>
      <c r="H106" s="31">
        <f>G106-$G$8</f>
        <v>-485</v>
      </c>
      <c r="I106" s="32">
        <v>853</v>
      </c>
      <c r="J106" s="11">
        <f>RANK(I106,$I$9:$I$232,0)</f>
        <v>109</v>
      </c>
      <c r="K106" s="32">
        <v>803</v>
      </c>
      <c r="L106" s="11">
        <f>RANK(K106,$K$9:$K$232,0)</f>
        <v>61</v>
      </c>
      <c r="M106" s="32">
        <v>833</v>
      </c>
      <c r="N106" s="11">
        <f>RANK(M106,$M$9:$M$232,0)</f>
        <v>122</v>
      </c>
    </row>
    <row r="107" spans="1:14" ht="12.75">
      <c r="A107" s="27">
        <f>RANK(G107,$G$9:$G$232,0)</f>
        <v>99</v>
      </c>
      <c r="B107" s="28" t="s">
        <v>364</v>
      </c>
      <c r="C107" s="29" t="s">
        <v>23</v>
      </c>
      <c r="D107" s="29" t="s">
        <v>5</v>
      </c>
      <c r="E107" s="29" t="s">
        <v>169</v>
      </c>
      <c r="F107" s="29" t="s">
        <v>43</v>
      </c>
      <c r="G107" s="30">
        <v>2487</v>
      </c>
      <c r="H107" s="31">
        <f>G107-$G$8</f>
        <v>-487</v>
      </c>
      <c r="I107" s="32">
        <v>763</v>
      </c>
      <c r="J107" s="11">
        <f>RANK(I107,$I$9:$I$232,0)</f>
        <v>157</v>
      </c>
      <c r="K107" s="32">
        <v>788</v>
      </c>
      <c r="L107" s="11">
        <f>RANK(K107,$K$9:$K$232,0)</f>
        <v>78</v>
      </c>
      <c r="M107" s="32">
        <v>936</v>
      </c>
      <c r="N107" s="11">
        <f>RANK(M107,$M$9:$M$232,0)</f>
        <v>20</v>
      </c>
    </row>
    <row r="108" spans="1:14" ht="12.75">
      <c r="A108" s="27">
        <f>RANK(G108,$G$9:$G$232,0)</f>
        <v>100</v>
      </c>
      <c r="B108" s="28" t="s">
        <v>370</v>
      </c>
      <c r="C108" s="29" t="s">
        <v>23</v>
      </c>
      <c r="D108" s="29" t="s">
        <v>5</v>
      </c>
      <c r="E108" s="29" t="s">
        <v>371</v>
      </c>
      <c r="F108" s="29" t="s">
        <v>43</v>
      </c>
      <c r="G108" s="30">
        <v>2483</v>
      </c>
      <c r="H108" s="31">
        <f>G108-$G$8</f>
        <v>-491</v>
      </c>
      <c r="I108" s="32">
        <v>791</v>
      </c>
      <c r="J108" s="11">
        <f>RANK(I108,$I$9:$I$232,0)</f>
        <v>140</v>
      </c>
      <c r="K108" s="32">
        <v>798</v>
      </c>
      <c r="L108" s="11">
        <f>RANK(K108,$K$9:$K$232,0)</f>
        <v>69</v>
      </c>
      <c r="M108" s="32">
        <v>894</v>
      </c>
      <c r="N108" s="11">
        <f>RANK(M108,$M$9:$M$232,0)</f>
        <v>50</v>
      </c>
    </row>
    <row r="109" spans="1:14" ht="12.75">
      <c r="A109" s="27">
        <f>RANK(G109,$G$9:$G$232,0)</f>
        <v>100</v>
      </c>
      <c r="B109" s="28" t="s">
        <v>372</v>
      </c>
      <c r="C109" s="29" t="s">
        <v>61</v>
      </c>
      <c r="D109" s="29" t="s">
        <v>6</v>
      </c>
      <c r="E109" s="29" t="s">
        <v>371</v>
      </c>
      <c r="F109" s="29" t="s">
        <v>43</v>
      </c>
      <c r="G109" s="30">
        <v>2483</v>
      </c>
      <c r="H109" s="31">
        <f>G109-$G$8</f>
        <v>-491</v>
      </c>
      <c r="I109" s="32">
        <v>831</v>
      </c>
      <c r="J109" s="11">
        <f>RANK(I109,$I$9:$I$232,0)</f>
        <v>126</v>
      </c>
      <c r="K109" s="32">
        <v>754</v>
      </c>
      <c r="L109" s="11">
        <f>RANK(K109,$K$9:$K$232,0)</f>
        <v>111</v>
      </c>
      <c r="M109" s="32">
        <v>898</v>
      </c>
      <c r="N109" s="11">
        <f>RANK(M109,$M$9:$M$232,0)</f>
        <v>46</v>
      </c>
    </row>
    <row r="110" spans="1:14" ht="12.75">
      <c r="A110" s="27">
        <f>RANK(G110,$G$9:$G$232,0)</f>
        <v>102</v>
      </c>
      <c r="B110" s="28" t="s">
        <v>373</v>
      </c>
      <c r="C110" s="29" t="s">
        <v>61</v>
      </c>
      <c r="D110" s="29" t="s">
        <v>7</v>
      </c>
      <c r="E110" s="29" t="s">
        <v>229</v>
      </c>
      <c r="F110" s="29" t="s">
        <v>43</v>
      </c>
      <c r="G110" s="30">
        <v>2482</v>
      </c>
      <c r="H110" s="31">
        <f>G110-$G$8</f>
        <v>-492</v>
      </c>
      <c r="I110" s="32">
        <v>869</v>
      </c>
      <c r="J110" s="11">
        <f>RANK(I110,$I$9:$I$232,0)</f>
        <v>102</v>
      </c>
      <c r="K110" s="32">
        <v>689</v>
      </c>
      <c r="L110" s="11">
        <f>RANK(K110,$K$9:$K$232,0)</f>
        <v>174</v>
      </c>
      <c r="M110" s="32">
        <v>924</v>
      </c>
      <c r="N110" s="11">
        <f>RANK(M110,$M$9:$M$232,0)</f>
        <v>28</v>
      </c>
    </row>
    <row r="111" spans="1:14" ht="12.75">
      <c r="A111" s="27">
        <f>RANK(G111,$G$9:$G$232,0)</f>
        <v>103</v>
      </c>
      <c r="B111" s="28" t="s">
        <v>381</v>
      </c>
      <c r="C111" s="29" t="s">
        <v>23</v>
      </c>
      <c r="D111" s="29" t="s">
        <v>7</v>
      </c>
      <c r="E111" s="29" t="s">
        <v>382</v>
      </c>
      <c r="F111" s="29" t="s">
        <v>43</v>
      </c>
      <c r="G111" s="30">
        <v>2473</v>
      </c>
      <c r="H111" s="31">
        <f>G111-$G$8</f>
        <v>-501</v>
      </c>
      <c r="I111" s="32">
        <v>889</v>
      </c>
      <c r="J111" s="11">
        <f>RANK(I111,$I$9:$I$232,0)</f>
        <v>89</v>
      </c>
      <c r="K111" s="32">
        <v>737</v>
      </c>
      <c r="L111" s="11">
        <f>RANK(K111,$K$9:$K$232,0)</f>
        <v>128</v>
      </c>
      <c r="M111" s="32">
        <v>847</v>
      </c>
      <c r="N111" s="11">
        <f>RANK(M111,$M$9:$M$232,0)</f>
        <v>106</v>
      </c>
    </row>
    <row r="112" spans="1:14" ht="12.75">
      <c r="A112" s="27">
        <f>RANK(G112,$G$9:$G$232,0)</f>
        <v>104</v>
      </c>
      <c r="B112" s="28" t="s">
        <v>387</v>
      </c>
      <c r="C112" s="29" t="s">
        <v>113</v>
      </c>
      <c r="D112" s="29" t="s">
        <v>7</v>
      </c>
      <c r="E112" s="29" t="s">
        <v>388</v>
      </c>
      <c r="F112" s="29" t="s">
        <v>43</v>
      </c>
      <c r="G112" s="30">
        <v>2470</v>
      </c>
      <c r="H112" s="31">
        <f>G112-$G$8</f>
        <v>-504</v>
      </c>
      <c r="I112" s="32">
        <v>887</v>
      </c>
      <c r="J112" s="11">
        <f>RANK(I112,$I$9:$I$232,0)</f>
        <v>92</v>
      </c>
      <c r="K112" s="32">
        <v>706</v>
      </c>
      <c r="L112" s="11">
        <f>RANK(K112,$K$9:$K$232,0)</f>
        <v>154</v>
      </c>
      <c r="M112" s="32">
        <v>877</v>
      </c>
      <c r="N112" s="11">
        <f>RANK(M112,$M$9:$M$232,0)</f>
        <v>75</v>
      </c>
    </row>
    <row r="113" spans="1:14" ht="12.75">
      <c r="A113" s="27">
        <f>RANK(G113,$G$9:$G$232,0)</f>
        <v>105</v>
      </c>
      <c r="B113" s="28" t="s">
        <v>391</v>
      </c>
      <c r="C113" s="29" t="s">
        <v>23</v>
      </c>
      <c r="D113" s="29" t="s">
        <v>7</v>
      </c>
      <c r="E113" s="29" t="s">
        <v>198</v>
      </c>
      <c r="F113" s="29" t="s">
        <v>43</v>
      </c>
      <c r="G113" s="30">
        <v>2466</v>
      </c>
      <c r="H113" s="31">
        <f>G113-$G$8</f>
        <v>-508</v>
      </c>
      <c r="I113" s="32">
        <v>849</v>
      </c>
      <c r="J113" s="11">
        <f>RANK(I113,$I$9:$I$232,0)</f>
        <v>114</v>
      </c>
      <c r="K113" s="32">
        <v>784</v>
      </c>
      <c r="L113" s="11">
        <f>RANK(K113,$K$9:$K$232,0)</f>
        <v>84</v>
      </c>
      <c r="M113" s="32">
        <v>833</v>
      </c>
      <c r="N113" s="11">
        <f>RANK(M113,$M$9:$M$232,0)</f>
        <v>122</v>
      </c>
    </row>
    <row r="114" spans="1:14" ht="12.75">
      <c r="A114" s="27">
        <f>RANK(G114,$G$9:$G$232,0)</f>
        <v>106</v>
      </c>
      <c r="B114" s="28" t="s">
        <v>396</v>
      </c>
      <c r="C114" s="29" t="s">
        <v>113</v>
      </c>
      <c r="D114" s="29" t="s">
        <v>8</v>
      </c>
      <c r="E114" s="29" t="s">
        <v>359</v>
      </c>
      <c r="F114" s="29" t="s">
        <v>43</v>
      </c>
      <c r="G114" s="30">
        <v>2461</v>
      </c>
      <c r="H114" s="31">
        <f>G114-$G$8</f>
        <v>-513</v>
      </c>
      <c r="I114" s="32">
        <v>876</v>
      </c>
      <c r="J114" s="11">
        <f>RANK(I114,$I$9:$I$232,0)</f>
        <v>98</v>
      </c>
      <c r="K114" s="32">
        <v>688</v>
      </c>
      <c r="L114" s="11">
        <f>RANK(K114,$K$9:$K$232,0)</f>
        <v>177</v>
      </c>
      <c r="M114" s="32">
        <v>897</v>
      </c>
      <c r="N114" s="11">
        <f>RANK(M114,$M$9:$M$232,0)</f>
        <v>47</v>
      </c>
    </row>
    <row r="115" spans="1:14" ht="12.75">
      <c r="A115" s="27">
        <f>RANK(G115,$G$9:$G$232,0)</f>
        <v>107</v>
      </c>
      <c r="B115" s="28" t="s">
        <v>398</v>
      </c>
      <c r="C115" s="29" t="s">
        <v>23</v>
      </c>
      <c r="D115" s="29" t="s">
        <v>8</v>
      </c>
      <c r="E115" s="29" t="s">
        <v>57</v>
      </c>
      <c r="F115" s="29" t="s">
        <v>43</v>
      </c>
      <c r="G115" s="30">
        <v>2456</v>
      </c>
      <c r="H115" s="31">
        <f>G115-$G$8</f>
        <v>-518</v>
      </c>
      <c r="I115" s="32">
        <v>850</v>
      </c>
      <c r="J115" s="11">
        <f>RANK(I115,$I$9:$I$232,0)</f>
        <v>112</v>
      </c>
      <c r="K115" s="32">
        <v>720</v>
      </c>
      <c r="L115" s="11">
        <f>RANK(K115,$K$9:$K$232,0)</f>
        <v>146</v>
      </c>
      <c r="M115" s="32">
        <v>886</v>
      </c>
      <c r="N115" s="11">
        <f>RANK(M115,$M$9:$M$232,0)</f>
        <v>57</v>
      </c>
    </row>
    <row r="116" spans="1:14" ht="12.75">
      <c r="A116" s="27">
        <f>RANK(G116,$G$9:$G$232,0)</f>
        <v>108</v>
      </c>
      <c r="B116" s="28" t="s">
        <v>401</v>
      </c>
      <c r="C116" s="29" t="s">
        <v>23</v>
      </c>
      <c r="D116" s="29" t="s">
        <v>8</v>
      </c>
      <c r="E116" s="29" t="s">
        <v>402</v>
      </c>
      <c r="F116" s="29" t="s">
        <v>43</v>
      </c>
      <c r="G116" s="30">
        <v>2454</v>
      </c>
      <c r="H116" s="31">
        <f>G116-$G$8</f>
        <v>-520</v>
      </c>
      <c r="I116" s="32">
        <v>825</v>
      </c>
      <c r="J116" s="11">
        <f>RANK(I116,$I$9:$I$232,0)</f>
        <v>130</v>
      </c>
      <c r="K116" s="32">
        <v>760</v>
      </c>
      <c r="L116" s="11">
        <f>RANK(K116,$K$9:$K$232,0)</f>
        <v>106</v>
      </c>
      <c r="M116" s="32">
        <v>869</v>
      </c>
      <c r="N116" s="11">
        <f>RANK(M116,$M$9:$M$232,0)</f>
        <v>85</v>
      </c>
    </row>
    <row r="117" spans="1:14" ht="12.75">
      <c r="A117" s="27">
        <f>RANK(G117,$G$9:$G$232,0)</f>
        <v>109</v>
      </c>
      <c r="B117" s="28" t="s">
        <v>404</v>
      </c>
      <c r="C117" s="29" t="s">
        <v>61</v>
      </c>
      <c r="D117" s="29" t="s">
        <v>9</v>
      </c>
      <c r="E117" s="29" t="s">
        <v>405</v>
      </c>
      <c r="F117" s="29" t="s">
        <v>43</v>
      </c>
      <c r="G117" s="30">
        <v>2453</v>
      </c>
      <c r="H117" s="31">
        <f>G117-$G$8</f>
        <v>-521</v>
      </c>
      <c r="I117" s="32">
        <v>892</v>
      </c>
      <c r="J117" s="11">
        <f>RANK(I117,$I$9:$I$232,0)</f>
        <v>83</v>
      </c>
      <c r="K117" s="32">
        <v>704</v>
      </c>
      <c r="L117" s="11">
        <f>RANK(K117,$K$9:$K$232,0)</f>
        <v>157</v>
      </c>
      <c r="M117" s="32">
        <v>857</v>
      </c>
      <c r="N117" s="11">
        <f>RANK(M117,$M$9:$M$232,0)</f>
        <v>96</v>
      </c>
    </row>
    <row r="118" spans="1:14" ht="12.75">
      <c r="A118" s="27">
        <f>RANK(G118,$G$9:$G$232,0)</f>
        <v>110</v>
      </c>
      <c r="B118" s="28" t="s">
        <v>406</v>
      </c>
      <c r="C118" s="29" t="s">
        <v>113</v>
      </c>
      <c r="D118" s="29" t="s">
        <v>7</v>
      </c>
      <c r="E118" s="29" t="s">
        <v>407</v>
      </c>
      <c r="F118" s="29" t="s">
        <v>43</v>
      </c>
      <c r="G118" s="30">
        <v>2452</v>
      </c>
      <c r="H118" s="31">
        <f>G118-$G$8</f>
        <v>-522</v>
      </c>
      <c r="I118" s="32">
        <v>832</v>
      </c>
      <c r="J118" s="11">
        <f>RANK(I118,$I$9:$I$232,0)</f>
        <v>123</v>
      </c>
      <c r="K118" s="32">
        <v>765</v>
      </c>
      <c r="L118" s="11">
        <f>RANK(K118,$K$9:$K$232,0)</f>
        <v>100</v>
      </c>
      <c r="M118" s="32">
        <v>855</v>
      </c>
      <c r="N118" s="11">
        <f>RANK(M118,$M$9:$M$232,0)</f>
        <v>98</v>
      </c>
    </row>
    <row r="119" spans="1:14" ht="12.75">
      <c r="A119" s="27">
        <f>RANK(G119,$G$9:$G$232,0)</f>
        <v>111</v>
      </c>
      <c r="B119" s="28" t="s">
        <v>420</v>
      </c>
      <c r="C119" s="29" t="s">
        <v>113</v>
      </c>
      <c r="D119" s="29" t="s">
        <v>7</v>
      </c>
      <c r="E119" s="29" t="s">
        <v>280</v>
      </c>
      <c r="F119" s="29" t="s">
        <v>43</v>
      </c>
      <c r="G119" s="30">
        <v>2443</v>
      </c>
      <c r="H119" s="31">
        <f>G119-$G$8</f>
        <v>-531</v>
      </c>
      <c r="I119" s="32">
        <v>922</v>
      </c>
      <c r="J119" s="11">
        <f>RANK(I119,$I$9:$I$232,0)</f>
        <v>69</v>
      </c>
      <c r="K119" s="32">
        <v>676</v>
      </c>
      <c r="L119" s="11">
        <f>RANK(K119,$K$9:$K$232,0)</f>
        <v>191</v>
      </c>
      <c r="M119" s="32">
        <v>845</v>
      </c>
      <c r="N119" s="11">
        <f>RANK(M119,$M$9:$M$232,0)</f>
        <v>111</v>
      </c>
    </row>
    <row r="120" spans="1:14" ht="12.75">
      <c r="A120" s="27">
        <f>RANK(G120,$G$9:$G$232,0)</f>
        <v>112</v>
      </c>
      <c r="B120" s="28" t="s">
        <v>423</v>
      </c>
      <c r="C120" s="29" t="s">
        <v>113</v>
      </c>
      <c r="D120" s="29" t="s">
        <v>7</v>
      </c>
      <c r="E120" s="29" t="s">
        <v>267</v>
      </c>
      <c r="F120" s="29" t="s">
        <v>43</v>
      </c>
      <c r="G120" s="30">
        <v>2440</v>
      </c>
      <c r="H120" s="31">
        <f>G120-$G$8</f>
        <v>-534</v>
      </c>
      <c r="I120" s="32">
        <v>826</v>
      </c>
      <c r="J120" s="11">
        <f>RANK(I120,$I$9:$I$232,0)</f>
        <v>128</v>
      </c>
      <c r="K120" s="32">
        <v>781</v>
      </c>
      <c r="L120" s="11">
        <f>RANK(K120,$K$9:$K$232,0)</f>
        <v>86</v>
      </c>
      <c r="M120" s="32">
        <v>833</v>
      </c>
      <c r="N120" s="11">
        <f>RANK(M120,$M$9:$M$232,0)</f>
        <v>122</v>
      </c>
    </row>
    <row r="121" spans="1:14" ht="12.75">
      <c r="A121" s="27">
        <f>RANK(G121,$G$9:$G$232,0)</f>
        <v>113</v>
      </c>
      <c r="B121" s="28" t="s">
        <v>430</v>
      </c>
      <c r="C121" s="29" t="s">
        <v>23</v>
      </c>
      <c r="D121" s="29" t="s">
        <v>8</v>
      </c>
      <c r="E121" s="29" t="s">
        <v>49</v>
      </c>
      <c r="F121" s="29" t="s">
        <v>43</v>
      </c>
      <c r="G121" s="30">
        <v>2434</v>
      </c>
      <c r="H121" s="31">
        <f>G121-$G$8</f>
        <v>-540</v>
      </c>
      <c r="I121" s="32">
        <v>889</v>
      </c>
      <c r="J121" s="11">
        <f>RANK(I121,$I$9:$I$232,0)</f>
        <v>89</v>
      </c>
      <c r="K121" s="32">
        <v>767</v>
      </c>
      <c r="L121" s="11">
        <f>RANK(K121,$K$9:$K$232,0)</f>
        <v>98</v>
      </c>
      <c r="M121" s="32">
        <v>778</v>
      </c>
      <c r="N121" s="11">
        <f>RANK(M121,$M$9:$M$232,0)</f>
        <v>178</v>
      </c>
    </row>
    <row r="122" spans="1:14" ht="12.75">
      <c r="A122" s="27">
        <f>RANK(G122,$G$9:$G$232,0)</f>
        <v>114</v>
      </c>
      <c r="B122" s="28" t="s">
        <v>432</v>
      </c>
      <c r="C122" s="29" t="s">
        <v>433</v>
      </c>
      <c r="D122" s="29" t="s">
        <v>11</v>
      </c>
      <c r="E122" s="29" t="s">
        <v>333</v>
      </c>
      <c r="F122" s="29" t="s">
        <v>43</v>
      </c>
      <c r="G122" s="30">
        <v>2430</v>
      </c>
      <c r="H122" s="31">
        <f>G122-$G$8</f>
        <v>-544</v>
      </c>
      <c r="I122" s="32">
        <v>886</v>
      </c>
      <c r="J122" s="11">
        <f>RANK(I122,$I$9:$I$232,0)</f>
        <v>93</v>
      </c>
      <c r="K122" s="32">
        <v>683</v>
      </c>
      <c r="L122" s="11">
        <f>RANK(K122,$K$9:$K$232,0)</f>
        <v>182</v>
      </c>
      <c r="M122" s="32">
        <v>861</v>
      </c>
      <c r="N122" s="11">
        <f>RANK(M122,$M$9:$M$232,0)</f>
        <v>95</v>
      </c>
    </row>
    <row r="123" spans="1:14" ht="12.75">
      <c r="A123" s="27">
        <f>RANK(G123,$G$9:$G$232,0)</f>
        <v>115</v>
      </c>
      <c r="B123" s="28" t="s">
        <v>438</v>
      </c>
      <c r="C123" s="29" t="s">
        <v>23</v>
      </c>
      <c r="D123" s="29" t="s">
        <v>9</v>
      </c>
      <c r="E123" s="29" t="s">
        <v>169</v>
      </c>
      <c r="F123" s="29" t="s">
        <v>43</v>
      </c>
      <c r="G123" s="30">
        <v>2426</v>
      </c>
      <c r="H123" s="31">
        <f>G123-$G$8</f>
        <v>-548</v>
      </c>
      <c r="I123" s="32">
        <v>769</v>
      </c>
      <c r="J123" s="11">
        <f>RANK(I123,$I$9:$I$232,0)</f>
        <v>151</v>
      </c>
      <c r="K123" s="32">
        <v>827</v>
      </c>
      <c r="L123" s="11">
        <f>RANK(K123,$K$9:$K$232,0)</f>
        <v>42</v>
      </c>
      <c r="M123" s="32">
        <v>830</v>
      </c>
      <c r="N123" s="11">
        <f>RANK(M123,$M$9:$M$232,0)</f>
        <v>130</v>
      </c>
    </row>
    <row r="124" spans="1:14" ht="12.75">
      <c r="A124" s="27">
        <f>RANK(G124,$G$9:$G$232,0)</f>
        <v>116</v>
      </c>
      <c r="B124" s="28" t="s">
        <v>439</v>
      </c>
      <c r="C124" s="29" t="s">
        <v>23</v>
      </c>
      <c r="D124" s="29" t="s">
        <v>8</v>
      </c>
      <c r="E124" s="29" t="s">
        <v>280</v>
      </c>
      <c r="F124" s="29" t="s">
        <v>43</v>
      </c>
      <c r="G124" s="30">
        <v>2422</v>
      </c>
      <c r="H124" s="31">
        <f>G124-$G$8</f>
        <v>-552</v>
      </c>
      <c r="I124" s="32">
        <v>814</v>
      </c>
      <c r="J124" s="11">
        <f>RANK(I124,$I$9:$I$232,0)</f>
        <v>135</v>
      </c>
      <c r="K124" s="32">
        <v>776</v>
      </c>
      <c r="L124" s="11">
        <f>RANK(K124,$K$9:$K$232,0)</f>
        <v>94</v>
      </c>
      <c r="M124" s="32">
        <v>832</v>
      </c>
      <c r="N124" s="11">
        <f>RANK(M124,$M$9:$M$232,0)</f>
        <v>125</v>
      </c>
    </row>
    <row r="125" spans="1:14" ht="12.75">
      <c r="A125" s="27">
        <f>RANK(G125,$G$9:$G$232,0)</f>
        <v>117</v>
      </c>
      <c r="B125" s="28" t="s">
        <v>442</v>
      </c>
      <c r="C125" s="29" t="s">
        <v>23</v>
      </c>
      <c r="D125" s="29" t="s">
        <v>7</v>
      </c>
      <c r="E125" s="29" t="s">
        <v>46</v>
      </c>
      <c r="F125" s="29" t="s">
        <v>43</v>
      </c>
      <c r="G125" s="30">
        <v>2417</v>
      </c>
      <c r="H125" s="31">
        <f>G125-$G$8</f>
        <v>-557</v>
      </c>
      <c r="I125" s="32">
        <v>833</v>
      </c>
      <c r="J125" s="11">
        <f>RANK(I125,$I$9:$I$232,0)</f>
        <v>122</v>
      </c>
      <c r="K125" s="32">
        <v>702</v>
      </c>
      <c r="L125" s="11">
        <f>RANK(K125,$K$9:$K$232,0)</f>
        <v>160</v>
      </c>
      <c r="M125" s="32">
        <v>882</v>
      </c>
      <c r="N125" s="11">
        <f>RANK(M125,$M$9:$M$232,0)</f>
        <v>64</v>
      </c>
    </row>
    <row r="126" spans="1:14" ht="12.75">
      <c r="A126" s="27">
        <f>RANK(G126,$G$9:$G$232,0)</f>
        <v>118</v>
      </c>
      <c r="B126" s="28" t="s">
        <v>450</v>
      </c>
      <c r="C126" s="29" t="s">
        <v>61</v>
      </c>
      <c r="D126" s="29" t="s">
        <v>10</v>
      </c>
      <c r="E126" s="29" t="s">
        <v>451</v>
      </c>
      <c r="F126" s="29" t="s">
        <v>43</v>
      </c>
      <c r="G126" s="30">
        <v>2403</v>
      </c>
      <c r="H126" s="31">
        <f>G126-$G$8</f>
        <v>-571</v>
      </c>
      <c r="I126" s="32">
        <v>876</v>
      </c>
      <c r="J126" s="11">
        <f>RANK(I126,$I$9:$I$232,0)</f>
        <v>98</v>
      </c>
      <c r="K126" s="32">
        <v>729</v>
      </c>
      <c r="L126" s="11">
        <f>RANK(K126,$K$9:$K$232,0)</f>
        <v>134</v>
      </c>
      <c r="M126" s="32">
        <v>798</v>
      </c>
      <c r="N126" s="11">
        <f>RANK(M126,$M$9:$M$232,0)</f>
        <v>164</v>
      </c>
    </row>
    <row r="127" spans="1:14" ht="12.75">
      <c r="A127" s="27">
        <f>RANK(G127,$G$9:$G$232,0)</f>
        <v>119</v>
      </c>
      <c r="B127" s="28" t="s">
        <v>454</v>
      </c>
      <c r="C127" s="29" t="s">
        <v>113</v>
      </c>
      <c r="D127" s="29" t="s">
        <v>12</v>
      </c>
      <c r="E127" s="29" t="s">
        <v>455</v>
      </c>
      <c r="F127" s="29" t="s">
        <v>43</v>
      </c>
      <c r="G127" s="30">
        <v>2401</v>
      </c>
      <c r="H127" s="31">
        <f>G127-$G$8</f>
        <v>-573</v>
      </c>
      <c r="I127" s="32">
        <v>784</v>
      </c>
      <c r="J127" s="11">
        <f>RANK(I127,$I$9:$I$232,0)</f>
        <v>143</v>
      </c>
      <c r="K127" s="32">
        <v>822</v>
      </c>
      <c r="L127" s="11">
        <f>RANK(K127,$K$9:$K$232,0)</f>
        <v>48</v>
      </c>
      <c r="M127" s="32">
        <v>795</v>
      </c>
      <c r="N127" s="11">
        <f>RANK(M127,$M$9:$M$232,0)</f>
        <v>167</v>
      </c>
    </row>
    <row r="128" spans="1:14" ht="12.75">
      <c r="A128" s="27">
        <f>RANK(G128,$G$9:$G$232,0)</f>
        <v>120</v>
      </c>
      <c r="B128" s="28" t="s">
        <v>457</v>
      </c>
      <c r="C128" s="29" t="s">
        <v>113</v>
      </c>
      <c r="D128" s="29" t="s">
        <v>10</v>
      </c>
      <c r="E128" s="29" t="s">
        <v>458</v>
      </c>
      <c r="F128" s="29" t="s">
        <v>43</v>
      </c>
      <c r="G128" s="30">
        <v>2399</v>
      </c>
      <c r="H128" s="31">
        <f>G128-$G$8</f>
        <v>-575</v>
      </c>
      <c r="I128" s="32">
        <v>773</v>
      </c>
      <c r="J128" s="11">
        <f>RANK(I128,$I$9:$I$232,0)</f>
        <v>148</v>
      </c>
      <c r="K128" s="32">
        <v>784</v>
      </c>
      <c r="L128" s="11">
        <f>RANK(K128,$K$9:$K$232,0)</f>
        <v>84</v>
      </c>
      <c r="M128" s="32">
        <v>842</v>
      </c>
      <c r="N128" s="11">
        <f>RANK(M128,$M$9:$M$232,0)</f>
        <v>114</v>
      </c>
    </row>
    <row r="129" spans="1:14" ht="12.75">
      <c r="A129" s="27">
        <f>RANK(G129,$G$9:$G$232,0)</f>
        <v>121</v>
      </c>
      <c r="B129" s="28" t="s">
        <v>460</v>
      </c>
      <c r="C129" s="29" t="s">
        <v>113</v>
      </c>
      <c r="D129" s="29" t="s">
        <v>8</v>
      </c>
      <c r="E129" s="29" t="s">
        <v>59</v>
      </c>
      <c r="F129" s="29" t="s">
        <v>43</v>
      </c>
      <c r="G129" s="30">
        <v>2396</v>
      </c>
      <c r="H129" s="31">
        <f>G129-$G$8</f>
        <v>-578</v>
      </c>
      <c r="I129" s="32">
        <v>780</v>
      </c>
      <c r="J129" s="11">
        <f>RANK(I129,$I$9:$I$232,0)</f>
        <v>144</v>
      </c>
      <c r="K129" s="32">
        <v>751</v>
      </c>
      <c r="L129" s="11">
        <f>RANK(K129,$K$9:$K$232,0)</f>
        <v>114</v>
      </c>
      <c r="M129" s="32">
        <v>865</v>
      </c>
      <c r="N129" s="11">
        <f>RANK(M129,$M$9:$M$232,0)</f>
        <v>90</v>
      </c>
    </row>
    <row r="130" spans="1:14" ht="12.75">
      <c r="A130" s="27">
        <f>RANK(G130,$G$9:$G$232,0)</f>
        <v>121</v>
      </c>
      <c r="B130" s="28" t="s">
        <v>461</v>
      </c>
      <c r="C130" s="29" t="s">
        <v>113</v>
      </c>
      <c r="D130" s="29" t="s">
        <v>9</v>
      </c>
      <c r="E130" s="29" t="s">
        <v>92</v>
      </c>
      <c r="F130" s="29" t="s">
        <v>43</v>
      </c>
      <c r="G130" s="30">
        <v>2396</v>
      </c>
      <c r="H130" s="31">
        <f>G130-$G$8</f>
        <v>-578</v>
      </c>
      <c r="I130" s="32">
        <v>824</v>
      </c>
      <c r="J130" s="11">
        <f>RANK(I130,$I$9:$I$232,0)</f>
        <v>131</v>
      </c>
      <c r="K130" s="32">
        <v>755</v>
      </c>
      <c r="L130" s="11">
        <f>RANK(K130,$K$9:$K$232,0)</f>
        <v>109</v>
      </c>
      <c r="M130" s="32">
        <v>817</v>
      </c>
      <c r="N130" s="11">
        <f>RANK(M130,$M$9:$M$232,0)</f>
        <v>145</v>
      </c>
    </row>
    <row r="131" spans="1:14" ht="12.75">
      <c r="A131" s="27">
        <f>RANK(G131,$G$9:$G$232,0)</f>
        <v>123</v>
      </c>
      <c r="B131" s="28" t="s">
        <v>464</v>
      </c>
      <c r="C131" s="29" t="s">
        <v>61</v>
      </c>
      <c r="D131" s="29" t="s">
        <v>10</v>
      </c>
      <c r="E131" s="29" t="s">
        <v>59</v>
      </c>
      <c r="F131" s="29" t="s">
        <v>43</v>
      </c>
      <c r="G131" s="30">
        <v>2394</v>
      </c>
      <c r="H131" s="31">
        <f>G131-$G$8</f>
        <v>-580</v>
      </c>
      <c r="I131" s="32">
        <v>840</v>
      </c>
      <c r="J131" s="11">
        <f>RANK(I131,$I$9:$I$232,0)</f>
        <v>119</v>
      </c>
      <c r="K131" s="32">
        <v>700</v>
      </c>
      <c r="L131" s="11">
        <f>RANK(K131,$K$9:$K$232,0)</f>
        <v>165</v>
      </c>
      <c r="M131" s="32">
        <v>854</v>
      </c>
      <c r="N131" s="11">
        <f>RANK(M131,$M$9:$M$232,0)</f>
        <v>99</v>
      </c>
    </row>
    <row r="132" spans="1:14" ht="12.75">
      <c r="A132" s="27">
        <f>RANK(G132,$G$9:$G$232,0)</f>
        <v>124</v>
      </c>
      <c r="B132" s="28" t="s">
        <v>465</v>
      </c>
      <c r="C132" s="29" t="s">
        <v>61</v>
      </c>
      <c r="D132" s="29" t="s">
        <v>8</v>
      </c>
      <c r="E132" s="29" t="s">
        <v>128</v>
      </c>
      <c r="F132" s="29" t="s">
        <v>43</v>
      </c>
      <c r="G132" s="30">
        <v>2391</v>
      </c>
      <c r="H132" s="31">
        <f>G132-$G$8</f>
        <v>-583</v>
      </c>
      <c r="I132" s="32">
        <v>896</v>
      </c>
      <c r="J132" s="11">
        <f>RANK(I132,$I$9:$I$232,0)</f>
        <v>80</v>
      </c>
      <c r="K132" s="32">
        <v>689</v>
      </c>
      <c r="L132" s="11">
        <f>RANK(K132,$K$9:$K$232,0)</f>
        <v>174</v>
      </c>
      <c r="M132" s="32">
        <v>806</v>
      </c>
      <c r="N132" s="11">
        <f>RANK(M132,$M$9:$M$232,0)</f>
        <v>158</v>
      </c>
    </row>
    <row r="133" spans="1:14" ht="12.75">
      <c r="A133" s="27">
        <f>RANK(G133,$G$9:$G$232,0)</f>
        <v>125</v>
      </c>
      <c r="B133" s="28" t="s">
        <v>471</v>
      </c>
      <c r="C133" s="29" t="s">
        <v>61</v>
      </c>
      <c r="D133" s="29" t="s">
        <v>10</v>
      </c>
      <c r="E133" s="29" t="s">
        <v>318</v>
      </c>
      <c r="F133" s="29" t="s">
        <v>43</v>
      </c>
      <c r="G133" s="30">
        <v>2388</v>
      </c>
      <c r="H133" s="31">
        <f>G133-$G$8</f>
        <v>-586</v>
      </c>
      <c r="I133" s="32">
        <v>826</v>
      </c>
      <c r="J133" s="11">
        <f>RANK(I133,$I$9:$I$232,0)</f>
        <v>128</v>
      </c>
      <c r="K133" s="32">
        <v>695</v>
      </c>
      <c r="L133" s="11">
        <f>RANK(K133,$K$9:$K$232,0)</f>
        <v>168</v>
      </c>
      <c r="M133" s="32">
        <v>867</v>
      </c>
      <c r="N133" s="11">
        <f>RANK(M133,$M$9:$M$232,0)</f>
        <v>88</v>
      </c>
    </row>
    <row r="134" spans="1:14" ht="12.75">
      <c r="A134" s="27">
        <f>RANK(G134,$G$9:$G$232,0)</f>
        <v>126</v>
      </c>
      <c r="B134" s="28" t="s">
        <v>481</v>
      </c>
      <c r="C134" s="29" t="s">
        <v>113</v>
      </c>
      <c r="D134" s="29" t="s">
        <v>10</v>
      </c>
      <c r="E134" s="29" t="s">
        <v>78</v>
      </c>
      <c r="F134" s="29" t="s">
        <v>43</v>
      </c>
      <c r="G134" s="30">
        <v>2382</v>
      </c>
      <c r="H134" s="31">
        <f>G134-$G$8</f>
        <v>-592</v>
      </c>
      <c r="I134" s="32">
        <v>807</v>
      </c>
      <c r="J134" s="11">
        <f>RANK(I134,$I$9:$I$232,0)</f>
        <v>137</v>
      </c>
      <c r="K134" s="32">
        <v>793</v>
      </c>
      <c r="L134" s="11">
        <f>RANK(K134,$K$9:$K$232,0)</f>
        <v>75</v>
      </c>
      <c r="M134" s="32">
        <v>782</v>
      </c>
      <c r="N134" s="11">
        <f>RANK(M134,$M$9:$M$232,0)</f>
        <v>175</v>
      </c>
    </row>
    <row r="135" spans="1:14" ht="12.75">
      <c r="A135" s="27">
        <f>RANK(G135,$G$9:$G$232,0)</f>
        <v>126</v>
      </c>
      <c r="B135" s="28" t="s">
        <v>482</v>
      </c>
      <c r="C135" s="29" t="s">
        <v>61</v>
      </c>
      <c r="D135" s="29" t="s">
        <v>12</v>
      </c>
      <c r="E135" s="29" t="s">
        <v>407</v>
      </c>
      <c r="F135" s="29" t="s">
        <v>43</v>
      </c>
      <c r="G135" s="30">
        <v>2382</v>
      </c>
      <c r="H135" s="31">
        <f>G135-$G$8</f>
        <v>-592</v>
      </c>
      <c r="I135" s="32">
        <v>765</v>
      </c>
      <c r="J135" s="11">
        <f>RANK(I135,$I$9:$I$232,0)</f>
        <v>155</v>
      </c>
      <c r="K135" s="32">
        <v>738</v>
      </c>
      <c r="L135" s="11">
        <f>RANK(K135,$K$9:$K$232,0)</f>
        <v>126</v>
      </c>
      <c r="M135" s="32">
        <v>879</v>
      </c>
      <c r="N135" s="11">
        <f>RANK(M135,$M$9:$M$232,0)</f>
        <v>69</v>
      </c>
    </row>
    <row r="136" spans="1:14" ht="12.75">
      <c r="A136" s="27">
        <f>RANK(G136,$G$9:$G$232,0)</f>
        <v>128</v>
      </c>
      <c r="B136" s="28" t="s">
        <v>484</v>
      </c>
      <c r="C136" s="29" t="s">
        <v>61</v>
      </c>
      <c r="D136" s="29" t="s">
        <v>9</v>
      </c>
      <c r="E136" s="29" t="s">
        <v>455</v>
      </c>
      <c r="F136" s="29" t="s">
        <v>43</v>
      </c>
      <c r="G136" s="30">
        <v>2381</v>
      </c>
      <c r="H136" s="31">
        <f>G136-$G$8</f>
        <v>-593</v>
      </c>
      <c r="I136" s="32">
        <v>693</v>
      </c>
      <c r="J136" s="11">
        <f>RANK(I136,$I$9:$I$232,0)</f>
        <v>183</v>
      </c>
      <c r="K136" s="32">
        <v>823</v>
      </c>
      <c r="L136" s="11">
        <f>RANK(K136,$K$9:$K$232,0)</f>
        <v>45</v>
      </c>
      <c r="M136" s="32">
        <v>865</v>
      </c>
      <c r="N136" s="11">
        <f>RANK(M136,$M$9:$M$232,0)</f>
        <v>90</v>
      </c>
    </row>
    <row r="137" spans="1:14" ht="12.75">
      <c r="A137" s="27">
        <f>RANK(G137,$G$9:$G$232,0)</f>
        <v>129</v>
      </c>
      <c r="B137" s="28" t="s">
        <v>486</v>
      </c>
      <c r="C137" s="29" t="s">
        <v>23</v>
      </c>
      <c r="D137" s="29" t="s">
        <v>8</v>
      </c>
      <c r="E137" s="29" t="s">
        <v>487</v>
      </c>
      <c r="F137" s="29" t="s">
        <v>43</v>
      </c>
      <c r="G137" s="30">
        <v>2380</v>
      </c>
      <c r="H137" s="31">
        <f>G137-$G$8</f>
        <v>-594</v>
      </c>
      <c r="I137" s="32">
        <v>749</v>
      </c>
      <c r="J137" s="11">
        <f>RANK(I137,$I$9:$I$232,0)</f>
        <v>171</v>
      </c>
      <c r="K137" s="32">
        <v>779</v>
      </c>
      <c r="L137" s="11">
        <f>RANK(K137,$K$9:$K$232,0)</f>
        <v>89</v>
      </c>
      <c r="M137" s="32">
        <v>852</v>
      </c>
      <c r="N137" s="11">
        <f>RANK(M137,$M$9:$M$232,0)</f>
        <v>101</v>
      </c>
    </row>
    <row r="138" spans="1:14" ht="12.75">
      <c r="A138" s="27">
        <f>RANK(G138,$G$9:$G$232,0)</f>
        <v>130</v>
      </c>
      <c r="B138" s="28" t="s">
        <v>488</v>
      </c>
      <c r="C138" s="29" t="s">
        <v>23</v>
      </c>
      <c r="D138" s="29" t="s">
        <v>8</v>
      </c>
      <c r="E138" s="29" t="s">
        <v>382</v>
      </c>
      <c r="F138" s="29" t="s">
        <v>43</v>
      </c>
      <c r="G138" s="30">
        <v>2379</v>
      </c>
      <c r="H138" s="31">
        <f>G138-$G$8</f>
        <v>-595</v>
      </c>
      <c r="I138" s="32">
        <v>880</v>
      </c>
      <c r="J138" s="11">
        <f>RANK(I138,$I$9:$I$232,0)</f>
        <v>96</v>
      </c>
      <c r="K138" s="32">
        <v>675</v>
      </c>
      <c r="L138" s="11">
        <f>RANK(K138,$K$9:$K$232,0)</f>
        <v>192</v>
      </c>
      <c r="M138" s="32">
        <v>824</v>
      </c>
      <c r="N138" s="11">
        <f>RANK(M138,$M$9:$M$232,0)</f>
        <v>135</v>
      </c>
    </row>
    <row r="139" spans="1:14" ht="12.75">
      <c r="A139" s="27">
        <f>RANK(G139,$G$9:$G$232,0)</f>
        <v>131</v>
      </c>
      <c r="B139" s="28" t="s">
        <v>490</v>
      </c>
      <c r="C139" s="29" t="s">
        <v>23</v>
      </c>
      <c r="D139" s="29" t="s">
        <v>9</v>
      </c>
      <c r="E139" s="29" t="s">
        <v>455</v>
      </c>
      <c r="F139" s="29" t="s">
        <v>43</v>
      </c>
      <c r="G139" s="30">
        <v>2375</v>
      </c>
      <c r="H139" s="31">
        <f>G139-$G$8</f>
        <v>-599</v>
      </c>
      <c r="I139" s="32">
        <v>839</v>
      </c>
      <c r="J139" s="11">
        <f>RANK(I139,$I$9:$I$232,0)</f>
        <v>120</v>
      </c>
      <c r="K139" s="32">
        <v>672</v>
      </c>
      <c r="L139" s="11">
        <f>RANK(K139,$K$9:$K$232,0)</f>
        <v>194</v>
      </c>
      <c r="M139" s="32">
        <v>864</v>
      </c>
      <c r="N139" s="11">
        <f>RANK(M139,$M$9:$M$232,0)</f>
        <v>93</v>
      </c>
    </row>
    <row r="140" spans="1:14" ht="12.75">
      <c r="A140" s="27">
        <f>RANK(G140,$G$9:$G$232,0)</f>
        <v>132</v>
      </c>
      <c r="B140" s="28" t="s">
        <v>491</v>
      </c>
      <c r="C140" s="29" t="s">
        <v>61</v>
      </c>
      <c r="D140" s="29" t="s">
        <v>7</v>
      </c>
      <c r="E140" s="29" t="s">
        <v>291</v>
      </c>
      <c r="F140" s="29" t="s">
        <v>43</v>
      </c>
      <c r="G140" s="30">
        <v>2374</v>
      </c>
      <c r="H140" s="31">
        <f>G140-$G$8</f>
        <v>-600</v>
      </c>
      <c r="I140" s="32">
        <v>651</v>
      </c>
      <c r="J140" s="11">
        <f>RANK(I140,$I$9:$I$232,0)</f>
        <v>195</v>
      </c>
      <c r="K140" s="32">
        <v>872</v>
      </c>
      <c r="L140" s="11">
        <f>RANK(K140,$K$9:$K$232,0)</f>
        <v>23</v>
      </c>
      <c r="M140" s="32">
        <v>851</v>
      </c>
      <c r="N140" s="11">
        <f>RANK(M140,$M$9:$M$232,0)</f>
        <v>103</v>
      </c>
    </row>
    <row r="141" spans="1:14" ht="12.75">
      <c r="A141" s="27">
        <f>RANK(G141,$G$9:$G$232,0)</f>
        <v>133</v>
      </c>
      <c r="B141" s="28" t="s">
        <v>497</v>
      </c>
      <c r="C141" s="29" t="s">
        <v>61</v>
      </c>
      <c r="D141" s="29" t="s">
        <v>9</v>
      </c>
      <c r="E141" s="29" t="s">
        <v>245</v>
      </c>
      <c r="F141" s="29" t="s">
        <v>43</v>
      </c>
      <c r="G141" s="30">
        <v>2365</v>
      </c>
      <c r="H141" s="31">
        <f>G141-$G$8</f>
        <v>-609</v>
      </c>
      <c r="I141" s="32">
        <v>716</v>
      </c>
      <c r="J141" s="11">
        <f>RANK(I141,$I$9:$I$232,0)</f>
        <v>180</v>
      </c>
      <c r="K141" s="32">
        <v>818</v>
      </c>
      <c r="L141" s="11">
        <f>RANK(K141,$K$9:$K$232,0)</f>
        <v>51</v>
      </c>
      <c r="M141" s="32">
        <v>831</v>
      </c>
      <c r="N141" s="11">
        <f>RANK(M141,$M$9:$M$232,0)</f>
        <v>129</v>
      </c>
    </row>
    <row r="142" spans="1:14" ht="12.75">
      <c r="A142" s="27">
        <f>RANK(G142,$G$9:$G$232,0)</f>
        <v>134</v>
      </c>
      <c r="B142" s="28" t="s">
        <v>498</v>
      </c>
      <c r="C142" s="29" t="s">
        <v>61</v>
      </c>
      <c r="D142" s="29" t="s">
        <v>8</v>
      </c>
      <c r="E142" s="29" t="s">
        <v>499</v>
      </c>
      <c r="F142" s="29" t="s">
        <v>43</v>
      </c>
      <c r="G142" s="30">
        <v>2364</v>
      </c>
      <c r="H142" s="31">
        <f>G142-$G$8</f>
        <v>-610</v>
      </c>
      <c r="I142" s="32">
        <v>761</v>
      </c>
      <c r="J142" s="11">
        <f>RANK(I142,$I$9:$I$232,0)</f>
        <v>161</v>
      </c>
      <c r="K142" s="32">
        <v>764</v>
      </c>
      <c r="L142" s="11">
        <f>RANK(K142,$K$9:$K$232,0)</f>
        <v>101</v>
      </c>
      <c r="M142" s="32">
        <v>839</v>
      </c>
      <c r="N142" s="11">
        <f>RANK(M142,$M$9:$M$232,0)</f>
        <v>117</v>
      </c>
    </row>
    <row r="143" spans="1:14" ht="12.75">
      <c r="A143" s="27">
        <f>RANK(G143,$G$9:$G$232,0)</f>
        <v>134</v>
      </c>
      <c r="B143" s="28" t="s">
        <v>500</v>
      </c>
      <c r="C143" s="29" t="s">
        <v>23</v>
      </c>
      <c r="D143" s="29" t="s">
        <v>8</v>
      </c>
      <c r="E143" s="29" t="s">
        <v>229</v>
      </c>
      <c r="F143" s="29" t="s">
        <v>43</v>
      </c>
      <c r="G143" s="30">
        <v>2364</v>
      </c>
      <c r="H143" s="31">
        <f>G143-$G$8</f>
        <v>-610</v>
      </c>
      <c r="I143" s="32">
        <v>828</v>
      </c>
      <c r="J143" s="11">
        <f>RANK(I143,$I$9:$I$232,0)</f>
        <v>127</v>
      </c>
      <c r="K143" s="32">
        <v>721</v>
      </c>
      <c r="L143" s="11">
        <f>RANK(K143,$K$9:$K$232,0)</f>
        <v>142</v>
      </c>
      <c r="M143" s="32">
        <v>815</v>
      </c>
      <c r="N143" s="11">
        <f>RANK(M143,$M$9:$M$232,0)</f>
        <v>148</v>
      </c>
    </row>
    <row r="144" spans="1:14" ht="12.75">
      <c r="A144" s="27">
        <f>RANK(G144,$G$9:$G$232,0)</f>
        <v>136</v>
      </c>
      <c r="B144" s="28" t="s">
        <v>501</v>
      </c>
      <c r="C144" s="29" t="s">
        <v>23</v>
      </c>
      <c r="D144" s="29" t="s">
        <v>10</v>
      </c>
      <c r="E144" s="29" t="s">
        <v>280</v>
      </c>
      <c r="F144" s="29" t="s">
        <v>43</v>
      </c>
      <c r="G144" s="30">
        <v>2363</v>
      </c>
      <c r="H144" s="31">
        <f>G144-$G$8</f>
        <v>-611</v>
      </c>
      <c r="I144" s="32">
        <v>823</v>
      </c>
      <c r="J144" s="11">
        <f>RANK(I144,$I$9:$I$232,0)</f>
        <v>132</v>
      </c>
      <c r="K144" s="32">
        <v>798</v>
      </c>
      <c r="L144" s="11">
        <f>RANK(K144,$K$9:$K$232,0)</f>
        <v>69</v>
      </c>
      <c r="M144" s="32">
        <v>742</v>
      </c>
      <c r="N144" s="11">
        <f>RANK(M144,$M$9:$M$232,0)</f>
        <v>192</v>
      </c>
    </row>
    <row r="145" spans="1:14" ht="12.75">
      <c r="A145" s="27">
        <f>RANK(G145,$G$9:$G$232,0)</f>
        <v>137</v>
      </c>
      <c r="B145" s="28" t="s">
        <v>504</v>
      </c>
      <c r="C145" s="29" t="s">
        <v>113</v>
      </c>
      <c r="D145" s="29" t="s">
        <v>9</v>
      </c>
      <c r="E145" s="29" t="s">
        <v>455</v>
      </c>
      <c r="F145" s="29" t="s">
        <v>43</v>
      </c>
      <c r="G145" s="30">
        <v>2359</v>
      </c>
      <c r="H145" s="31">
        <f>G145-$G$8</f>
        <v>-615</v>
      </c>
      <c r="I145" s="32">
        <v>755</v>
      </c>
      <c r="J145" s="11">
        <f>RANK(I145,$I$9:$I$232,0)</f>
        <v>166</v>
      </c>
      <c r="K145" s="32">
        <v>764</v>
      </c>
      <c r="L145" s="11">
        <f>RANK(K145,$K$9:$K$232,0)</f>
        <v>101</v>
      </c>
      <c r="M145" s="32">
        <v>840</v>
      </c>
      <c r="N145" s="11">
        <f>RANK(M145,$M$9:$M$232,0)</f>
        <v>115</v>
      </c>
    </row>
    <row r="146" spans="1:14" ht="12.75">
      <c r="A146" s="27">
        <f>RANK(G146,$G$9:$G$232,0)</f>
        <v>138</v>
      </c>
      <c r="B146" s="28" t="s">
        <v>507</v>
      </c>
      <c r="C146" s="29" t="s">
        <v>61</v>
      </c>
      <c r="D146" s="29" t="s">
        <v>11</v>
      </c>
      <c r="E146" s="29" t="s">
        <v>280</v>
      </c>
      <c r="F146" s="29" t="s">
        <v>43</v>
      </c>
      <c r="G146" s="30">
        <v>2355</v>
      </c>
      <c r="H146" s="31">
        <f>G146-$G$8</f>
        <v>-619</v>
      </c>
      <c r="I146" s="32">
        <v>891</v>
      </c>
      <c r="J146" s="11">
        <f>RANK(I146,$I$9:$I$232,0)</f>
        <v>85</v>
      </c>
      <c r="K146" s="32">
        <v>684</v>
      </c>
      <c r="L146" s="11">
        <f>RANK(K146,$K$9:$K$232,0)</f>
        <v>181</v>
      </c>
      <c r="M146" s="32">
        <v>780</v>
      </c>
      <c r="N146" s="11">
        <f>RANK(M146,$M$9:$M$232,0)</f>
        <v>176</v>
      </c>
    </row>
    <row r="147" spans="1:14" ht="12.75">
      <c r="A147" s="27">
        <f>RANK(G147,$G$9:$G$232,0)</f>
        <v>138</v>
      </c>
      <c r="B147" s="28" t="s">
        <v>508</v>
      </c>
      <c r="C147" s="29" t="s">
        <v>23</v>
      </c>
      <c r="D147" s="29" t="s">
        <v>11</v>
      </c>
      <c r="E147" s="29" t="s">
        <v>509</v>
      </c>
      <c r="F147" s="29" t="s">
        <v>43</v>
      </c>
      <c r="G147" s="30">
        <v>2355</v>
      </c>
      <c r="H147" s="31">
        <f>G147-$G$8</f>
        <v>-619</v>
      </c>
      <c r="I147" s="32">
        <v>864</v>
      </c>
      <c r="J147" s="11">
        <f>RANK(I147,$I$9:$I$232,0)</f>
        <v>103</v>
      </c>
      <c r="K147" s="32">
        <v>694</v>
      </c>
      <c r="L147" s="11">
        <f>RANK(K147,$K$9:$K$232,0)</f>
        <v>170</v>
      </c>
      <c r="M147" s="32">
        <v>797</v>
      </c>
      <c r="N147" s="11">
        <f>RANK(M147,$M$9:$M$232,0)</f>
        <v>165</v>
      </c>
    </row>
    <row r="148" spans="1:14" ht="12.75">
      <c r="A148" s="27">
        <f>RANK(G148,$G$9:$G$232,0)</f>
        <v>140</v>
      </c>
      <c r="B148" s="28" t="s">
        <v>510</v>
      </c>
      <c r="C148" s="29" t="s">
        <v>23</v>
      </c>
      <c r="D148" s="29" t="s">
        <v>10</v>
      </c>
      <c r="E148" s="29" t="s">
        <v>245</v>
      </c>
      <c r="F148" s="29" t="s">
        <v>43</v>
      </c>
      <c r="G148" s="30">
        <v>2354</v>
      </c>
      <c r="H148" s="31">
        <f>G148-$G$8</f>
        <v>-620</v>
      </c>
      <c r="I148" s="32">
        <v>875</v>
      </c>
      <c r="J148" s="11">
        <f>RANK(I148,$I$9:$I$232,0)</f>
        <v>100</v>
      </c>
      <c r="K148" s="32">
        <v>641</v>
      </c>
      <c r="L148" s="11">
        <f>RANK(K148,$K$9:$K$232,0)</f>
        <v>206</v>
      </c>
      <c r="M148" s="32">
        <v>838</v>
      </c>
      <c r="N148" s="11">
        <f>RANK(M148,$M$9:$M$232,0)</f>
        <v>118</v>
      </c>
    </row>
    <row r="149" spans="1:14" ht="12.75">
      <c r="A149" s="27">
        <f>RANK(G149,$G$9:$G$232,0)</f>
        <v>140</v>
      </c>
      <c r="B149" s="28" t="s">
        <v>511</v>
      </c>
      <c r="C149" s="29" t="s">
        <v>61</v>
      </c>
      <c r="D149" s="29" t="s">
        <v>11</v>
      </c>
      <c r="E149" s="29" t="s">
        <v>111</v>
      </c>
      <c r="F149" s="29" t="s">
        <v>43</v>
      </c>
      <c r="G149" s="30">
        <v>2354</v>
      </c>
      <c r="H149" s="31">
        <f>G149-$G$8</f>
        <v>-620</v>
      </c>
      <c r="I149" s="32">
        <v>855</v>
      </c>
      <c r="J149" s="11">
        <f>RANK(I149,$I$9:$I$232,0)</f>
        <v>108</v>
      </c>
      <c r="K149" s="32">
        <v>754</v>
      </c>
      <c r="L149" s="11">
        <f>RANK(K149,$K$9:$K$232,0)</f>
        <v>111</v>
      </c>
      <c r="M149" s="32">
        <v>745</v>
      </c>
      <c r="N149" s="11">
        <f>RANK(M149,$M$9:$M$232,0)</f>
        <v>191</v>
      </c>
    </row>
    <row r="150" spans="1:14" ht="12.75">
      <c r="A150" s="27">
        <f>RANK(G150,$G$9:$G$232,0)</f>
        <v>142</v>
      </c>
      <c r="B150" s="28" t="s">
        <v>512</v>
      </c>
      <c r="C150" s="29" t="s">
        <v>23</v>
      </c>
      <c r="D150" s="29" t="s">
        <v>11</v>
      </c>
      <c r="E150" s="29" t="s">
        <v>46</v>
      </c>
      <c r="F150" s="29" t="s">
        <v>43</v>
      </c>
      <c r="G150" s="30">
        <v>2351</v>
      </c>
      <c r="H150" s="31">
        <f>G150-$G$8</f>
        <v>-623</v>
      </c>
      <c r="I150" s="32">
        <v>772</v>
      </c>
      <c r="J150" s="11">
        <f>RANK(I150,$I$9:$I$232,0)</f>
        <v>150</v>
      </c>
      <c r="K150" s="32">
        <v>786</v>
      </c>
      <c r="L150" s="11">
        <f>RANK(K150,$K$9:$K$232,0)</f>
        <v>81</v>
      </c>
      <c r="M150" s="32">
        <v>793</v>
      </c>
      <c r="N150" s="11">
        <f>RANK(M150,$M$9:$M$232,0)</f>
        <v>168</v>
      </c>
    </row>
    <row r="151" spans="1:14" ht="12.75">
      <c r="A151" s="27">
        <f>RANK(G151,$G$9:$G$232,0)</f>
        <v>143</v>
      </c>
      <c r="B151" s="28" t="s">
        <v>522</v>
      </c>
      <c r="C151" s="29" t="s">
        <v>61</v>
      </c>
      <c r="D151" s="29" t="s">
        <v>11</v>
      </c>
      <c r="E151" s="29" t="s">
        <v>523</v>
      </c>
      <c r="F151" s="29" t="s">
        <v>43</v>
      </c>
      <c r="G151" s="30">
        <v>2341</v>
      </c>
      <c r="H151" s="31">
        <f>G151-$G$8</f>
        <v>-633</v>
      </c>
      <c r="I151" s="32">
        <v>755</v>
      </c>
      <c r="J151" s="11">
        <f>RANK(I151,$I$9:$I$232,0)</f>
        <v>166</v>
      </c>
      <c r="K151" s="32">
        <v>715</v>
      </c>
      <c r="L151" s="11">
        <f>RANK(K151,$K$9:$K$232,0)</f>
        <v>148</v>
      </c>
      <c r="M151" s="32">
        <v>871</v>
      </c>
      <c r="N151" s="11">
        <f>RANK(M151,$M$9:$M$232,0)</f>
        <v>81</v>
      </c>
    </row>
    <row r="152" spans="1:14" ht="12.75">
      <c r="A152" s="27">
        <f>RANK(G152,$G$9:$G$232,0)</f>
        <v>144</v>
      </c>
      <c r="B152" s="28" t="s">
        <v>524</v>
      </c>
      <c r="C152" s="29" t="s">
        <v>23</v>
      </c>
      <c r="D152" s="29" t="s">
        <v>6</v>
      </c>
      <c r="E152" s="29" t="s">
        <v>111</v>
      </c>
      <c r="F152" s="29" t="s">
        <v>43</v>
      </c>
      <c r="G152" s="30">
        <v>2339</v>
      </c>
      <c r="H152" s="31">
        <f>G152-$G$8</f>
        <v>-635</v>
      </c>
      <c r="I152" s="32">
        <v>751</v>
      </c>
      <c r="J152" s="11">
        <f>RANK(I152,$I$9:$I$232,0)</f>
        <v>169</v>
      </c>
      <c r="K152" s="32">
        <v>761</v>
      </c>
      <c r="L152" s="11">
        <f>RANK(K152,$K$9:$K$232,0)</f>
        <v>105</v>
      </c>
      <c r="M152" s="32">
        <v>827</v>
      </c>
      <c r="N152" s="11">
        <f>RANK(M152,$M$9:$M$232,0)</f>
        <v>132</v>
      </c>
    </row>
    <row r="153" spans="1:14" ht="12.75">
      <c r="A153" s="27">
        <f>RANK(G153,$G$9:$G$232,0)</f>
        <v>145</v>
      </c>
      <c r="B153" s="28" t="s">
        <v>527</v>
      </c>
      <c r="C153" s="29" t="s">
        <v>61</v>
      </c>
      <c r="D153" s="29" t="s">
        <v>10</v>
      </c>
      <c r="E153" s="29" t="s">
        <v>95</v>
      </c>
      <c r="F153" s="29" t="s">
        <v>43</v>
      </c>
      <c r="G153" s="30">
        <v>2336</v>
      </c>
      <c r="H153" s="31">
        <f>G153-$G$8</f>
        <v>-638</v>
      </c>
      <c r="I153" s="32">
        <v>838</v>
      </c>
      <c r="J153" s="11">
        <f>RANK(I153,$I$9:$I$232,0)</f>
        <v>121</v>
      </c>
      <c r="K153" s="32">
        <v>683</v>
      </c>
      <c r="L153" s="11">
        <f>RANK(K153,$K$9:$K$232,0)</f>
        <v>182</v>
      </c>
      <c r="M153" s="32">
        <v>815</v>
      </c>
      <c r="N153" s="11">
        <f>RANK(M153,$M$9:$M$232,0)</f>
        <v>148</v>
      </c>
    </row>
    <row r="154" spans="1:14" ht="12.75">
      <c r="A154" s="27">
        <f>RANK(G154,$G$9:$G$232,0)</f>
        <v>145</v>
      </c>
      <c r="B154" s="28" t="s">
        <v>528</v>
      </c>
      <c r="C154" s="29" t="s">
        <v>61</v>
      </c>
      <c r="D154" s="29" t="s">
        <v>11</v>
      </c>
      <c r="E154" s="29" t="s">
        <v>455</v>
      </c>
      <c r="F154" s="29" t="s">
        <v>43</v>
      </c>
      <c r="G154" s="30">
        <v>2336</v>
      </c>
      <c r="H154" s="31">
        <f>G154-$G$8</f>
        <v>-638</v>
      </c>
      <c r="I154" s="32">
        <v>749</v>
      </c>
      <c r="J154" s="11">
        <f>RANK(I154,$I$9:$I$232,0)</f>
        <v>171</v>
      </c>
      <c r="K154" s="32">
        <v>701</v>
      </c>
      <c r="L154" s="11">
        <f>RANK(K154,$K$9:$K$232,0)</f>
        <v>161</v>
      </c>
      <c r="M154" s="32">
        <v>886</v>
      </c>
      <c r="N154" s="11">
        <f>RANK(M154,$M$9:$M$232,0)</f>
        <v>57</v>
      </c>
    </row>
    <row r="155" spans="1:14" ht="12.75">
      <c r="A155" s="27">
        <f>RANK(G155,$G$9:$G$232,0)</f>
        <v>147</v>
      </c>
      <c r="B155" s="28" t="s">
        <v>532</v>
      </c>
      <c r="C155" s="29" t="s">
        <v>61</v>
      </c>
      <c r="D155" s="29" t="s">
        <v>7</v>
      </c>
      <c r="E155" s="29" t="s">
        <v>59</v>
      </c>
      <c r="F155" s="29" t="s">
        <v>43</v>
      </c>
      <c r="G155" s="30">
        <v>2331</v>
      </c>
      <c r="H155" s="31">
        <f>G155-$G$8</f>
        <v>-643</v>
      </c>
      <c r="I155" s="32">
        <v>832</v>
      </c>
      <c r="J155" s="11">
        <f>RANK(I155,$I$9:$I$232,0)</f>
        <v>123</v>
      </c>
      <c r="K155" s="32">
        <v>697</v>
      </c>
      <c r="L155" s="11">
        <f>RANK(K155,$K$9:$K$232,0)</f>
        <v>167</v>
      </c>
      <c r="M155" s="32">
        <v>802</v>
      </c>
      <c r="N155" s="11">
        <f>RANK(M155,$M$9:$M$232,0)</f>
        <v>162</v>
      </c>
    </row>
    <row r="156" spans="1:14" ht="12.75">
      <c r="A156" s="27">
        <f>RANK(G156,$G$9:$G$232,0)</f>
        <v>148</v>
      </c>
      <c r="B156" s="28" t="s">
        <v>533</v>
      </c>
      <c r="C156" s="29" t="s">
        <v>23</v>
      </c>
      <c r="D156" s="29" t="s">
        <v>9</v>
      </c>
      <c r="E156" s="29" t="s">
        <v>534</v>
      </c>
      <c r="F156" s="29" t="s">
        <v>43</v>
      </c>
      <c r="G156" s="30">
        <v>2330</v>
      </c>
      <c r="H156" s="31">
        <f>G156-$G$8</f>
        <v>-644</v>
      </c>
      <c r="I156" s="32">
        <v>832</v>
      </c>
      <c r="J156" s="11">
        <f>RANK(I156,$I$9:$I$232,0)</f>
        <v>123</v>
      </c>
      <c r="K156" s="32">
        <v>721</v>
      </c>
      <c r="L156" s="11">
        <f>RANK(K156,$K$9:$K$232,0)</f>
        <v>142</v>
      </c>
      <c r="M156" s="32">
        <v>777</v>
      </c>
      <c r="N156" s="11">
        <f>RANK(M156,$M$9:$M$232,0)</f>
        <v>179</v>
      </c>
    </row>
    <row r="157" spans="1:14" ht="12.75">
      <c r="A157" s="27">
        <f>RANK(G157,$G$9:$G$232,0)</f>
        <v>149</v>
      </c>
      <c r="B157" s="28" t="s">
        <v>536</v>
      </c>
      <c r="C157" s="29" t="s">
        <v>23</v>
      </c>
      <c r="D157" s="29" t="s">
        <v>9</v>
      </c>
      <c r="E157" s="29" t="s">
        <v>359</v>
      </c>
      <c r="F157" s="29" t="s">
        <v>43</v>
      </c>
      <c r="G157" s="30">
        <v>2328</v>
      </c>
      <c r="H157" s="31">
        <f>G157-$G$8</f>
        <v>-646</v>
      </c>
      <c r="I157" s="32">
        <v>795</v>
      </c>
      <c r="J157" s="11">
        <f>RANK(I157,$I$9:$I$232,0)</f>
        <v>139</v>
      </c>
      <c r="K157" s="32">
        <v>689</v>
      </c>
      <c r="L157" s="11">
        <f>RANK(K157,$K$9:$K$232,0)</f>
        <v>174</v>
      </c>
      <c r="M157" s="32">
        <v>844</v>
      </c>
      <c r="N157" s="11">
        <f>RANK(M157,$M$9:$M$232,0)</f>
        <v>112</v>
      </c>
    </row>
    <row r="158" spans="1:14" ht="12.75">
      <c r="A158" s="27">
        <f>RANK(G158,$G$9:$G$232,0)</f>
        <v>150</v>
      </c>
      <c r="B158" s="28" t="s">
        <v>539</v>
      </c>
      <c r="C158" s="29" t="s">
        <v>113</v>
      </c>
      <c r="D158" s="29" t="s">
        <v>11</v>
      </c>
      <c r="E158" s="29" t="s">
        <v>198</v>
      </c>
      <c r="F158" s="29" t="s">
        <v>43</v>
      </c>
      <c r="G158" s="30">
        <v>2327</v>
      </c>
      <c r="H158" s="31">
        <f>G158-$G$8</f>
        <v>-647</v>
      </c>
      <c r="I158" s="32">
        <v>844</v>
      </c>
      <c r="J158" s="11">
        <f>RANK(I158,$I$9:$I$232,0)</f>
        <v>116</v>
      </c>
      <c r="K158" s="32">
        <v>695</v>
      </c>
      <c r="L158" s="11">
        <f>RANK(K158,$K$9:$K$232,0)</f>
        <v>168</v>
      </c>
      <c r="M158" s="32">
        <v>788</v>
      </c>
      <c r="N158" s="11">
        <f>RANK(M158,$M$9:$M$232,0)</f>
        <v>172</v>
      </c>
    </row>
    <row r="159" spans="1:14" ht="12.75">
      <c r="A159" s="27">
        <f>RANK(G159,$G$9:$G$232,0)</f>
        <v>151</v>
      </c>
      <c r="B159" s="28" t="s">
        <v>542</v>
      </c>
      <c r="C159" s="29" t="s">
        <v>61</v>
      </c>
      <c r="D159" s="29" t="s">
        <v>11</v>
      </c>
      <c r="E159" s="29" t="s">
        <v>46</v>
      </c>
      <c r="F159" s="29" t="s">
        <v>43</v>
      </c>
      <c r="G159" s="30">
        <v>2325</v>
      </c>
      <c r="H159" s="31">
        <f>G159-$G$8</f>
        <v>-649</v>
      </c>
      <c r="I159" s="32">
        <v>816</v>
      </c>
      <c r="J159" s="11">
        <f>RANK(I159,$I$9:$I$232,0)</f>
        <v>134</v>
      </c>
      <c r="K159" s="32">
        <v>743</v>
      </c>
      <c r="L159" s="11">
        <f>RANK(K159,$K$9:$K$232,0)</f>
        <v>119</v>
      </c>
      <c r="M159" s="32">
        <v>766</v>
      </c>
      <c r="N159" s="11">
        <f>RANK(M159,$M$9:$M$232,0)</f>
        <v>183</v>
      </c>
    </row>
    <row r="160" spans="1:14" ht="12.75">
      <c r="A160" s="27">
        <f>RANK(G160,$G$9:$G$232,0)</f>
        <v>152</v>
      </c>
      <c r="B160" s="28" t="s">
        <v>547</v>
      </c>
      <c r="C160" s="29" t="s">
        <v>23</v>
      </c>
      <c r="D160" s="29" t="s">
        <v>7</v>
      </c>
      <c r="E160" s="29" t="s">
        <v>59</v>
      </c>
      <c r="F160" s="29" t="s">
        <v>43</v>
      </c>
      <c r="G160" s="30">
        <v>2321</v>
      </c>
      <c r="H160" s="31">
        <f>G160-$G$8</f>
        <v>-653</v>
      </c>
      <c r="I160" s="32">
        <v>924</v>
      </c>
      <c r="J160" s="11">
        <f>RANK(I160,$I$9:$I$232,0)</f>
        <v>64</v>
      </c>
      <c r="K160" s="32">
        <v>678</v>
      </c>
      <c r="L160" s="11">
        <f>RANK(K160,$K$9:$K$232,0)</f>
        <v>187</v>
      </c>
      <c r="M160" s="32">
        <v>719</v>
      </c>
      <c r="N160" s="11">
        <f>RANK(M160,$M$9:$M$232,0)</f>
        <v>200</v>
      </c>
    </row>
    <row r="161" spans="1:14" ht="12.75">
      <c r="A161" s="27">
        <f>RANK(G161,$G$9:$G$232,0)</f>
        <v>152</v>
      </c>
      <c r="B161" s="28" t="s">
        <v>548</v>
      </c>
      <c r="C161" s="29" t="s">
        <v>61</v>
      </c>
      <c r="D161" s="29" t="s">
        <v>9</v>
      </c>
      <c r="E161" s="29" t="s">
        <v>59</v>
      </c>
      <c r="F161" s="29" t="s">
        <v>43</v>
      </c>
      <c r="G161" s="30">
        <v>2321</v>
      </c>
      <c r="H161" s="31">
        <f>G161-$G$8</f>
        <v>-653</v>
      </c>
      <c r="I161" s="32">
        <v>808</v>
      </c>
      <c r="J161" s="11">
        <f>RANK(I161,$I$9:$I$232,0)</f>
        <v>136</v>
      </c>
      <c r="K161" s="32">
        <v>704</v>
      </c>
      <c r="L161" s="11">
        <f>RANK(K161,$K$9:$K$232,0)</f>
        <v>157</v>
      </c>
      <c r="M161" s="32">
        <v>809</v>
      </c>
      <c r="N161" s="11">
        <f>RANK(M161,$M$9:$M$232,0)</f>
        <v>155</v>
      </c>
    </row>
    <row r="162" spans="1:14" ht="12.75">
      <c r="A162" s="27">
        <f>RANK(G162,$G$9:$G$232,0)</f>
        <v>152</v>
      </c>
      <c r="B162" s="28" t="s">
        <v>549</v>
      </c>
      <c r="C162" s="29" t="s">
        <v>61</v>
      </c>
      <c r="D162" s="29" t="s">
        <v>10</v>
      </c>
      <c r="E162" s="29" t="s">
        <v>550</v>
      </c>
      <c r="F162" s="29" t="s">
        <v>43</v>
      </c>
      <c r="G162" s="30">
        <v>2321</v>
      </c>
      <c r="H162" s="31">
        <f>G162-$G$8</f>
        <v>-653</v>
      </c>
      <c r="I162" s="32">
        <v>779</v>
      </c>
      <c r="J162" s="11">
        <f>RANK(I162,$I$9:$I$232,0)</f>
        <v>146</v>
      </c>
      <c r="K162" s="32">
        <v>790</v>
      </c>
      <c r="L162" s="11">
        <f>RANK(K162,$K$9:$K$232,0)</f>
        <v>77</v>
      </c>
      <c r="M162" s="32">
        <v>752</v>
      </c>
      <c r="N162" s="11">
        <f>RANK(M162,$M$9:$M$232,0)</f>
        <v>187</v>
      </c>
    </row>
    <row r="163" spans="1:14" ht="12.75">
      <c r="A163" s="27">
        <f>RANK(G163,$G$9:$G$232,0)</f>
        <v>152</v>
      </c>
      <c r="B163" s="28" t="s">
        <v>551</v>
      </c>
      <c r="C163" s="29" t="s">
        <v>113</v>
      </c>
      <c r="D163" s="29" t="s">
        <v>11</v>
      </c>
      <c r="E163" s="29" t="s">
        <v>49</v>
      </c>
      <c r="F163" s="29" t="s">
        <v>43</v>
      </c>
      <c r="G163" s="30">
        <v>2321</v>
      </c>
      <c r="H163" s="31">
        <f>G163-$G$8</f>
        <v>-653</v>
      </c>
      <c r="I163" s="32">
        <v>846</v>
      </c>
      <c r="J163" s="11">
        <f>RANK(I163,$I$9:$I$232,0)</f>
        <v>115</v>
      </c>
      <c r="K163" s="32">
        <v>756</v>
      </c>
      <c r="L163" s="11">
        <f>RANK(K163,$K$9:$K$232,0)</f>
        <v>108</v>
      </c>
      <c r="M163" s="32">
        <v>719</v>
      </c>
      <c r="N163" s="11">
        <f>RANK(M163,$M$9:$M$232,0)</f>
        <v>200</v>
      </c>
    </row>
    <row r="164" spans="1:14" ht="12.75">
      <c r="A164" s="27">
        <f>RANK(G164,$G$9:$G$232,0)</f>
        <v>156</v>
      </c>
      <c r="B164" s="28" t="s">
        <v>571</v>
      </c>
      <c r="C164" s="29" t="s">
        <v>113</v>
      </c>
      <c r="D164" s="29" t="s">
        <v>11</v>
      </c>
      <c r="E164" s="29" t="s">
        <v>59</v>
      </c>
      <c r="F164" s="29" t="s">
        <v>43</v>
      </c>
      <c r="G164" s="30">
        <v>2308</v>
      </c>
      <c r="H164" s="31">
        <f>G164-$G$8</f>
        <v>-666</v>
      </c>
      <c r="I164" s="32">
        <v>767</v>
      </c>
      <c r="J164" s="11">
        <f>RANK(I164,$I$9:$I$232,0)</f>
        <v>152</v>
      </c>
      <c r="K164" s="32">
        <v>694</v>
      </c>
      <c r="L164" s="11">
        <f>RANK(K164,$K$9:$K$232,0)</f>
        <v>170</v>
      </c>
      <c r="M164" s="32">
        <v>847</v>
      </c>
      <c r="N164" s="11">
        <f>RANK(M164,$M$9:$M$232,0)</f>
        <v>106</v>
      </c>
    </row>
    <row r="165" spans="1:14" ht="12.75">
      <c r="A165" s="27">
        <f>RANK(G165,$G$9:$G$232,0)</f>
        <v>157</v>
      </c>
      <c r="B165" s="28" t="s">
        <v>575</v>
      </c>
      <c r="C165" s="29" t="s">
        <v>61</v>
      </c>
      <c r="D165" s="29" t="s">
        <v>11</v>
      </c>
      <c r="E165" s="29" t="s">
        <v>359</v>
      </c>
      <c r="F165" s="29" t="s">
        <v>43</v>
      </c>
      <c r="G165" s="30">
        <v>2307</v>
      </c>
      <c r="H165" s="31">
        <f>G165-$G$8</f>
        <v>-667</v>
      </c>
      <c r="I165" s="32">
        <v>651</v>
      </c>
      <c r="J165" s="11">
        <f>RANK(I165,$I$9:$I$232,0)</f>
        <v>195</v>
      </c>
      <c r="K165" s="32">
        <v>842</v>
      </c>
      <c r="L165" s="11">
        <f>RANK(K165,$K$9:$K$232,0)</f>
        <v>35</v>
      </c>
      <c r="M165" s="32">
        <v>814</v>
      </c>
      <c r="N165" s="11">
        <f>RANK(M165,$M$9:$M$232,0)</f>
        <v>150</v>
      </c>
    </row>
    <row r="166" spans="1:14" ht="12.75">
      <c r="A166" s="27">
        <f>RANK(G166,$G$9:$G$232,0)</f>
        <v>158</v>
      </c>
      <c r="B166" s="28" t="s">
        <v>583</v>
      </c>
      <c r="C166" s="29" t="s">
        <v>61</v>
      </c>
      <c r="D166" s="29" t="s">
        <v>9</v>
      </c>
      <c r="E166" s="29" t="s">
        <v>359</v>
      </c>
      <c r="F166" s="29" t="s">
        <v>43</v>
      </c>
      <c r="G166" s="30">
        <v>2303</v>
      </c>
      <c r="H166" s="31">
        <f>G166-$G$8</f>
        <v>-671</v>
      </c>
      <c r="I166" s="32">
        <v>718</v>
      </c>
      <c r="J166" s="11">
        <f>RANK(I166,$I$9:$I$232,0)</f>
        <v>179</v>
      </c>
      <c r="K166" s="32">
        <v>712</v>
      </c>
      <c r="L166" s="11">
        <f>RANK(K166,$K$9:$K$232,0)</f>
        <v>151</v>
      </c>
      <c r="M166" s="32">
        <v>873</v>
      </c>
      <c r="N166" s="11">
        <f>RANK(M166,$M$9:$M$232,0)</f>
        <v>79</v>
      </c>
    </row>
    <row r="167" spans="1:14" ht="12.75">
      <c r="A167" s="27">
        <f>RANK(G167,$G$9:$G$232,0)</f>
        <v>159</v>
      </c>
      <c r="B167" s="28" t="s">
        <v>585</v>
      </c>
      <c r="C167" s="29" t="s">
        <v>61</v>
      </c>
      <c r="D167" s="29" t="s">
        <v>14</v>
      </c>
      <c r="E167" s="29" t="s">
        <v>586</v>
      </c>
      <c r="F167" s="29" t="s">
        <v>43</v>
      </c>
      <c r="G167" s="30">
        <v>2299</v>
      </c>
      <c r="H167" s="31">
        <f>G167-$G$8</f>
        <v>-675</v>
      </c>
      <c r="I167" s="32">
        <v>763</v>
      </c>
      <c r="J167" s="11">
        <f>RANK(I167,$I$9:$I$232,0)</f>
        <v>157</v>
      </c>
      <c r="K167" s="32">
        <v>726</v>
      </c>
      <c r="L167" s="11">
        <f>RANK(K167,$K$9:$K$232,0)</f>
        <v>136</v>
      </c>
      <c r="M167" s="32">
        <v>810</v>
      </c>
      <c r="N167" s="11">
        <f>RANK(M167,$M$9:$M$232,0)</f>
        <v>154</v>
      </c>
    </row>
    <row r="168" spans="1:14" ht="12.75">
      <c r="A168" s="27">
        <f>RANK(G168,$G$9:$G$232,0)</f>
        <v>160</v>
      </c>
      <c r="B168" s="28" t="s">
        <v>589</v>
      </c>
      <c r="C168" s="29" t="s">
        <v>113</v>
      </c>
      <c r="D168" s="29" t="s">
        <v>12</v>
      </c>
      <c r="E168" s="29" t="s">
        <v>59</v>
      </c>
      <c r="F168" s="29" t="s">
        <v>43</v>
      </c>
      <c r="G168" s="30">
        <v>2296</v>
      </c>
      <c r="H168" s="31">
        <f>G168-$G$8</f>
        <v>-678</v>
      </c>
      <c r="I168" s="32">
        <v>766</v>
      </c>
      <c r="J168" s="11">
        <f>RANK(I168,$I$9:$I$232,0)</f>
        <v>154</v>
      </c>
      <c r="K168" s="32">
        <v>722</v>
      </c>
      <c r="L168" s="11">
        <f>RANK(K168,$K$9:$K$232,0)</f>
        <v>139</v>
      </c>
      <c r="M168" s="32">
        <v>808</v>
      </c>
      <c r="N168" s="11">
        <f>RANK(M168,$M$9:$M$232,0)</f>
        <v>156</v>
      </c>
    </row>
    <row r="169" spans="1:14" ht="12.75">
      <c r="A169" s="27">
        <f>RANK(G169,$G$9:$G$232,0)</f>
        <v>161</v>
      </c>
      <c r="B169" s="28" t="s">
        <v>598</v>
      </c>
      <c r="C169" s="29" t="s">
        <v>113</v>
      </c>
      <c r="D169" s="29" t="s">
        <v>10</v>
      </c>
      <c r="E169" s="29" t="s">
        <v>229</v>
      </c>
      <c r="F169" s="29" t="s">
        <v>43</v>
      </c>
      <c r="G169" s="30">
        <v>2287</v>
      </c>
      <c r="H169" s="31">
        <f>G169-$G$8</f>
        <v>-687</v>
      </c>
      <c r="I169" s="32">
        <v>787</v>
      </c>
      <c r="J169" s="11">
        <f>RANK(I169,$I$9:$I$232,0)</f>
        <v>141</v>
      </c>
      <c r="K169" s="32">
        <v>679</v>
      </c>
      <c r="L169" s="11">
        <f>RANK(K169,$K$9:$K$232,0)</f>
        <v>185</v>
      </c>
      <c r="M169" s="32">
        <v>821</v>
      </c>
      <c r="N169" s="11">
        <f>RANK(M169,$M$9:$M$232,0)</f>
        <v>137</v>
      </c>
    </row>
    <row r="170" spans="1:14" ht="12.75">
      <c r="A170" s="27">
        <f>RANK(G170,$G$9:$G$232,0)</f>
        <v>162</v>
      </c>
      <c r="B170" s="28" t="s">
        <v>599</v>
      </c>
      <c r="C170" s="29" t="s">
        <v>23</v>
      </c>
      <c r="D170" s="29" t="s">
        <v>12</v>
      </c>
      <c r="E170" s="29" t="s">
        <v>318</v>
      </c>
      <c r="F170" s="29" t="s">
        <v>43</v>
      </c>
      <c r="G170" s="30">
        <v>2286</v>
      </c>
      <c r="H170" s="31">
        <f>G170-$G$8</f>
        <v>-688</v>
      </c>
      <c r="I170" s="32">
        <v>754</v>
      </c>
      <c r="J170" s="11">
        <f>RANK(I170,$I$9:$I$232,0)</f>
        <v>168</v>
      </c>
      <c r="K170" s="32">
        <v>705</v>
      </c>
      <c r="L170" s="11">
        <f>RANK(K170,$K$9:$K$232,0)</f>
        <v>156</v>
      </c>
      <c r="M170" s="32">
        <v>827</v>
      </c>
      <c r="N170" s="11">
        <f>RANK(M170,$M$9:$M$232,0)</f>
        <v>132</v>
      </c>
    </row>
    <row r="171" spans="1:14" ht="12.75">
      <c r="A171" s="27">
        <f>RANK(G171,$G$9:$G$232,0)</f>
        <v>163</v>
      </c>
      <c r="B171" s="28" t="s">
        <v>602</v>
      </c>
      <c r="C171" s="29" t="s">
        <v>61</v>
      </c>
      <c r="D171" s="29" t="s">
        <v>7</v>
      </c>
      <c r="E171" s="29" t="s">
        <v>95</v>
      </c>
      <c r="F171" s="29" t="s">
        <v>43</v>
      </c>
      <c r="G171" s="30">
        <v>2284</v>
      </c>
      <c r="H171" s="31">
        <f>G171-$G$8</f>
        <v>-690</v>
      </c>
      <c r="I171" s="32">
        <v>862</v>
      </c>
      <c r="J171" s="11">
        <f>RANK(I171,$I$9:$I$232,0)</f>
        <v>104</v>
      </c>
      <c r="K171" s="32">
        <v>735</v>
      </c>
      <c r="L171" s="11">
        <f>RANK(K171,$K$9:$K$232,0)</f>
        <v>130</v>
      </c>
      <c r="M171" s="32">
        <v>687</v>
      </c>
      <c r="N171" s="11">
        <f>RANK(M171,$M$9:$M$232,0)</f>
        <v>213</v>
      </c>
    </row>
    <row r="172" spans="1:14" ht="12.75">
      <c r="A172" s="27">
        <f>RANK(G172,$G$9:$G$232,0)</f>
        <v>164</v>
      </c>
      <c r="B172" s="28" t="s">
        <v>604</v>
      </c>
      <c r="C172" s="29" t="s">
        <v>61</v>
      </c>
      <c r="D172" s="29" t="s">
        <v>14</v>
      </c>
      <c r="E172" s="29" t="s">
        <v>62</v>
      </c>
      <c r="F172" s="29" t="s">
        <v>43</v>
      </c>
      <c r="G172" s="30">
        <v>2283</v>
      </c>
      <c r="H172" s="31">
        <f>G172-$G$8</f>
        <v>-691</v>
      </c>
      <c r="I172" s="32">
        <v>719</v>
      </c>
      <c r="J172" s="11">
        <f>RANK(I172,$I$9:$I$232,0)</f>
        <v>178</v>
      </c>
      <c r="K172" s="32">
        <v>747</v>
      </c>
      <c r="L172" s="11">
        <f>RANK(K172,$K$9:$K$232,0)</f>
        <v>116</v>
      </c>
      <c r="M172" s="32">
        <v>817</v>
      </c>
      <c r="N172" s="11">
        <f>RANK(M172,$M$9:$M$232,0)</f>
        <v>145</v>
      </c>
    </row>
    <row r="173" spans="1:14" ht="12.75">
      <c r="A173" s="27">
        <f>RANK(G173,$G$9:$G$232,0)</f>
        <v>165</v>
      </c>
      <c r="B173" s="28" t="s">
        <v>611</v>
      </c>
      <c r="C173" s="29" t="s">
        <v>61</v>
      </c>
      <c r="D173" s="29" t="s">
        <v>8</v>
      </c>
      <c r="E173" s="29" t="s">
        <v>267</v>
      </c>
      <c r="F173" s="29" t="s">
        <v>43</v>
      </c>
      <c r="G173" s="30">
        <v>2280</v>
      </c>
      <c r="H173" s="31">
        <f>G173-$G$8</f>
        <v>-694</v>
      </c>
      <c r="I173" s="32">
        <v>757</v>
      </c>
      <c r="J173" s="11">
        <f>RANK(I173,$I$9:$I$232,0)</f>
        <v>164</v>
      </c>
      <c r="K173" s="32">
        <v>654</v>
      </c>
      <c r="L173" s="11">
        <f>RANK(K173,$K$9:$K$232,0)</f>
        <v>197</v>
      </c>
      <c r="M173" s="32">
        <v>869</v>
      </c>
      <c r="N173" s="11">
        <f>RANK(M173,$M$9:$M$232,0)</f>
        <v>85</v>
      </c>
    </row>
    <row r="174" spans="1:14" ht="12.75">
      <c r="A174" s="27">
        <f>RANK(G174,$G$9:$G$232,0)</f>
        <v>166</v>
      </c>
      <c r="B174" s="28" t="s">
        <v>612</v>
      </c>
      <c r="C174" s="29" t="s">
        <v>61</v>
      </c>
      <c r="D174" s="29" t="s">
        <v>8</v>
      </c>
      <c r="E174" s="29" t="s">
        <v>198</v>
      </c>
      <c r="F174" s="29" t="s">
        <v>43</v>
      </c>
      <c r="G174" s="30">
        <v>2278</v>
      </c>
      <c r="H174" s="31">
        <f>G174-$G$8</f>
        <v>-696</v>
      </c>
      <c r="I174" s="32">
        <v>763</v>
      </c>
      <c r="J174" s="11">
        <f>RANK(I174,$I$9:$I$232,0)</f>
        <v>157</v>
      </c>
      <c r="K174" s="32">
        <v>739</v>
      </c>
      <c r="L174" s="11">
        <f>RANK(K174,$K$9:$K$232,0)</f>
        <v>125</v>
      </c>
      <c r="M174" s="32">
        <v>776</v>
      </c>
      <c r="N174" s="11">
        <f>RANK(M174,$M$9:$M$232,0)</f>
        <v>180</v>
      </c>
    </row>
    <row r="175" spans="1:14" ht="12.75">
      <c r="A175" s="27">
        <f>RANK(G175,$G$9:$G$232,0)</f>
        <v>166</v>
      </c>
      <c r="B175" s="28" t="s">
        <v>613</v>
      </c>
      <c r="C175" s="29" t="s">
        <v>23</v>
      </c>
      <c r="D175" s="29" t="s">
        <v>12</v>
      </c>
      <c r="E175" s="29" t="s">
        <v>614</v>
      </c>
      <c r="F175" s="29" t="s">
        <v>43</v>
      </c>
      <c r="G175" s="30">
        <v>2278</v>
      </c>
      <c r="H175" s="31">
        <f>G175-$G$8</f>
        <v>-696</v>
      </c>
      <c r="I175" s="32">
        <v>763</v>
      </c>
      <c r="J175" s="11">
        <f>RANK(I175,$I$9:$I$232,0)</f>
        <v>157</v>
      </c>
      <c r="K175" s="32">
        <v>785</v>
      </c>
      <c r="L175" s="11">
        <f>RANK(K175,$K$9:$K$232,0)</f>
        <v>82</v>
      </c>
      <c r="M175" s="32">
        <v>730</v>
      </c>
      <c r="N175" s="11">
        <f>RANK(M175,$M$9:$M$232,0)</f>
        <v>195</v>
      </c>
    </row>
    <row r="176" spans="1:14" ht="12.75">
      <c r="A176" s="27">
        <f>RANK(G176,$G$9:$G$232,0)</f>
        <v>168</v>
      </c>
      <c r="B176" s="28" t="s">
        <v>618</v>
      </c>
      <c r="C176" s="29" t="s">
        <v>61</v>
      </c>
      <c r="D176" s="29" t="s">
        <v>12</v>
      </c>
      <c r="E176" s="29" t="s">
        <v>318</v>
      </c>
      <c r="F176" s="29" t="s">
        <v>43</v>
      </c>
      <c r="G176" s="30">
        <v>2274</v>
      </c>
      <c r="H176" s="31">
        <f>G176-$G$8</f>
        <v>-700</v>
      </c>
      <c r="I176" s="32">
        <v>759</v>
      </c>
      <c r="J176" s="11">
        <f>RANK(I176,$I$9:$I$232,0)</f>
        <v>163</v>
      </c>
      <c r="K176" s="32">
        <v>701</v>
      </c>
      <c r="L176" s="11">
        <f>RANK(K176,$K$9:$K$232,0)</f>
        <v>161</v>
      </c>
      <c r="M176" s="32">
        <v>814</v>
      </c>
      <c r="N176" s="11">
        <f>RANK(M176,$M$9:$M$232,0)</f>
        <v>150</v>
      </c>
    </row>
    <row r="177" spans="1:14" ht="12.75">
      <c r="A177" s="27">
        <f>RANK(G177,$G$9:$G$232,0)</f>
        <v>169</v>
      </c>
      <c r="B177" s="28" t="s">
        <v>619</v>
      </c>
      <c r="C177" s="29" t="s">
        <v>23</v>
      </c>
      <c r="D177" s="29" t="s">
        <v>12</v>
      </c>
      <c r="E177" s="29" t="s">
        <v>620</v>
      </c>
      <c r="F177" s="29" t="s">
        <v>43</v>
      </c>
      <c r="G177" s="30">
        <v>2272</v>
      </c>
      <c r="H177" s="31">
        <f>G177-$G$8</f>
        <v>-702</v>
      </c>
      <c r="I177" s="32">
        <v>640</v>
      </c>
      <c r="J177" s="11">
        <f>RANK(I177,$I$9:$I$232,0)</f>
        <v>197</v>
      </c>
      <c r="K177" s="32">
        <v>829</v>
      </c>
      <c r="L177" s="11">
        <f>RANK(K177,$K$9:$K$232,0)</f>
        <v>40</v>
      </c>
      <c r="M177" s="32">
        <v>803</v>
      </c>
      <c r="N177" s="11">
        <f>RANK(M177,$M$9:$M$232,0)</f>
        <v>160</v>
      </c>
    </row>
    <row r="178" spans="1:14" ht="12.75">
      <c r="A178" s="27">
        <f>RANK(G178,$G$9:$G$232,0)</f>
        <v>170</v>
      </c>
      <c r="B178" s="28" t="s">
        <v>621</v>
      </c>
      <c r="C178" s="29" t="s">
        <v>113</v>
      </c>
      <c r="D178" s="29" t="s">
        <v>8</v>
      </c>
      <c r="E178" s="29" t="s">
        <v>49</v>
      </c>
      <c r="F178" s="29" t="s">
        <v>43</v>
      </c>
      <c r="G178" s="30">
        <v>2271</v>
      </c>
      <c r="H178" s="31">
        <f>G178-$G$8</f>
        <v>-703</v>
      </c>
      <c r="I178" s="32">
        <v>750</v>
      </c>
      <c r="J178" s="11">
        <f>RANK(I178,$I$9:$I$232,0)</f>
        <v>170</v>
      </c>
      <c r="K178" s="32">
        <v>700</v>
      </c>
      <c r="L178" s="11">
        <f>RANK(K178,$K$9:$K$232,0)</f>
        <v>165</v>
      </c>
      <c r="M178" s="32">
        <v>821</v>
      </c>
      <c r="N178" s="11">
        <f>RANK(M178,$M$9:$M$232,0)</f>
        <v>137</v>
      </c>
    </row>
    <row r="179" spans="1:14" ht="12.75">
      <c r="A179" s="27">
        <f>RANK(G179,$G$9:$G$232,0)</f>
        <v>171</v>
      </c>
      <c r="B179" s="28" t="s">
        <v>622</v>
      </c>
      <c r="C179" s="29" t="s">
        <v>23</v>
      </c>
      <c r="D179" s="29" t="s">
        <v>9</v>
      </c>
      <c r="E179" s="29" t="s">
        <v>169</v>
      </c>
      <c r="F179" s="29" t="s">
        <v>43</v>
      </c>
      <c r="G179" s="30">
        <v>2270</v>
      </c>
      <c r="H179" s="31">
        <f>G179-$G$8</f>
        <v>-704</v>
      </c>
      <c r="I179" s="32">
        <v>723</v>
      </c>
      <c r="J179" s="11">
        <f>RANK(I179,$I$9:$I$232,0)</f>
        <v>177</v>
      </c>
      <c r="K179" s="32">
        <v>742</v>
      </c>
      <c r="L179" s="11">
        <f>RANK(K179,$K$9:$K$232,0)</f>
        <v>120</v>
      </c>
      <c r="M179" s="32">
        <v>805</v>
      </c>
      <c r="N179" s="11">
        <f>RANK(M179,$M$9:$M$232,0)</f>
        <v>159</v>
      </c>
    </row>
    <row r="180" spans="1:14" ht="12.75">
      <c r="A180" s="27">
        <f>RANK(G180,$G$9:$G$232,0)</f>
        <v>172</v>
      </c>
      <c r="B180" s="28" t="s">
        <v>629</v>
      </c>
      <c r="C180" s="29" t="s">
        <v>23</v>
      </c>
      <c r="D180" s="29" t="s">
        <v>12</v>
      </c>
      <c r="E180" s="29" t="s">
        <v>267</v>
      </c>
      <c r="F180" s="29" t="s">
        <v>43</v>
      </c>
      <c r="G180" s="30">
        <v>2261</v>
      </c>
      <c r="H180" s="31">
        <f>G180-$G$8</f>
        <v>-713</v>
      </c>
      <c r="I180" s="32">
        <v>799</v>
      </c>
      <c r="J180" s="11">
        <f>RANK(I180,$I$9:$I$232,0)</f>
        <v>138</v>
      </c>
      <c r="K180" s="32">
        <v>630</v>
      </c>
      <c r="L180" s="11">
        <f>RANK(K180,$K$9:$K$232,0)</f>
        <v>209</v>
      </c>
      <c r="M180" s="32">
        <v>832</v>
      </c>
      <c r="N180" s="11">
        <f>RANK(M180,$M$9:$M$232,0)</f>
        <v>125</v>
      </c>
    </row>
    <row r="181" spans="1:14" ht="12.75">
      <c r="A181" s="27">
        <f>RANK(G181,$G$9:$G$232,0)</f>
        <v>173</v>
      </c>
      <c r="B181" s="28" t="s">
        <v>636</v>
      </c>
      <c r="C181" s="29" t="s">
        <v>23</v>
      </c>
      <c r="D181" s="29" t="s">
        <v>9</v>
      </c>
      <c r="E181" s="29" t="s">
        <v>637</v>
      </c>
      <c r="F181" s="29" t="s">
        <v>43</v>
      </c>
      <c r="G181" s="30">
        <v>2251</v>
      </c>
      <c r="H181" s="31">
        <f>G181-$G$8</f>
        <v>-723</v>
      </c>
      <c r="I181" s="32">
        <v>740</v>
      </c>
      <c r="J181" s="11">
        <f>RANK(I181,$I$9:$I$232,0)</f>
        <v>175</v>
      </c>
      <c r="K181" s="32">
        <v>715</v>
      </c>
      <c r="L181" s="11">
        <f>RANK(K181,$K$9:$K$232,0)</f>
        <v>148</v>
      </c>
      <c r="M181" s="32">
        <v>796</v>
      </c>
      <c r="N181" s="11">
        <f>RANK(M181,$M$9:$M$232,0)</f>
        <v>166</v>
      </c>
    </row>
    <row r="182" spans="1:14" ht="12.75">
      <c r="A182" s="27">
        <f>RANK(G182,$G$9:$G$232,0)</f>
        <v>174</v>
      </c>
      <c r="B182" s="28" t="s">
        <v>639</v>
      </c>
      <c r="C182" s="29" t="s">
        <v>61</v>
      </c>
      <c r="D182" s="29" t="s">
        <v>11</v>
      </c>
      <c r="E182" s="29" t="s">
        <v>280</v>
      </c>
      <c r="F182" s="29" t="s">
        <v>43</v>
      </c>
      <c r="G182" s="30">
        <v>2249</v>
      </c>
      <c r="H182" s="31">
        <f>G182-$G$8</f>
        <v>-725</v>
      </c>
      <c r="I182" s="32">
        <v>735</v>
      </c>
      <c r="J182" s="11">
        <f>RANK(I182,$I$9:$I$232,0)</f>
        <v>176</v>
      </c>
      <c r="K182" s="32">
        <v>723</v>
      </c>
      <c r="L182" s="11">
        <f>RANK(K182,$K$9:$K$232,0)</f>
        <v>138</v>
      </c>
      <c r="M182" s="32">
        <v>791</v>
      </c>
      <c r="N182" s="11">
        <f>RANK(M182,$M$9:$M$232,0)</f>
        <v>171</v>
      </c>
    </row>
    <row r="183" spans="1:14" ht="12.75">
      <c r="A183" s="27">
        <f>RANK(G183,$G$9:$G$232,0)</f>
        <v>175</v>
      </c>
      <c r="B183" s="28" t="s">
        <v>660</v>
      </c>
      <c r="C183" s="29" t="s">
        <v>23</v>
      </c>
      <c r="D183" s="29" t="s">
        <v>10</v>
      </c>
      <c r="E183" s="29" t="s">
        <v>534</v>
      </c>
      <c r="F183" s="29" t="s">
        <v>43</v>
      </c>
      <c r="G183" s="30">
        <v>2227</v>
      </c>
      <c r="H183" s="31">
        <f>G183-$G$8</f>
        <v>-747</v>
      </c>
      <c r="I183" s="32">
        <v>602</v>
      </c>
      <c r="J183" s="11">
        <f>RANK(I183,$I$9:$I$232,0)</f>
        <v>209</v>
      </c>
      <c r="K183" s="32">
        <v>778</v>
      </c>
      <c r="L183" s="11">
        <f>RANK(K183,$K$9:$K$232,0)</f>
        <v>91</v>
      </c>
      <c r="M183" s="32">
        <v>847</v>
      </c>
      <c r="N183" s="11">
        <f>RANK(M183,$M$9:$M$232,0)</f>
        <v>106</v>
      </c>
    </row>
    <row r="184" spans="1:14" ht="12.75">
      <c r="A184" s="27">
        <f>RANK(G184,$G$9:$G$232,0)</f>
        <v>176</v>
      </c>
      <c r="B184" s="28" t="s">
        <v>663</v>
      </c>
      <c r="C184" s="29" t="s">
        <v>61</v>
      </c>
      <c r="D184" s="29" t="s">
        <v>12</v>
      </c>
      <c r="E184" s="29" t="s">
        <v>359</v>
      </c>
      <c r="F184" s="29" t="s">
        <v>43</v>
      </c>
      <c r="G184" s="30">
        <v>2221</v>
      </c>
      <c r="H184" s="31">
        <f>G184-$G$8</f>
        <v>-753</v>
      </c>
      <c r="I184" s="32">
        <v>843</v>
      </c>
      <c r="J184" s="11">
        <f>RANK(I184,$I$9:$I$232,0)</f>
        <v>118</v>
      </c>
      <c r="K184" s="32">
        <v>619</v>
      </c>
      <c r="L184" s="11">
        <f>RANK(K184,$K$9:$K$232,0)</f>
        <v>211</v>
      </c>
      <c r="M184" s="32">
        <v>759</v>
      </c>
      <c r="N184" s="11">
        <f>RANK(M184,$M$9:$M$232,0)</f>
        <v>186</v>
      </c>
    </row>
    <row r="185" spans="1:14" ht="12.75">
      <c r="A185" s="27">
        <f>RANK(G185,$G$9:$G$232,0)</f>
        <v>177</v>
      </c>
      <c r="B185" s="28" t="s">
        <v>671</v>
      </c>
      <c r="C185" s="29" t="s">
        <v>113</v>
      </c>
      <c r="D185" s="29" t="s">
        <v>11</v>
      </c>
      <c r="E185" s="29" t="s">
        <v>280</v>
      </c>
      <c r="F185" s="29" t="s">
        <v>43</v>
      </c>
      <c r="G185" s="30">
        <v>2211</v>
      </c>
      <c r="H185" s="31">
        <f>G185-$G$8</f>
        <v>-763</v>
      </c>
      <c r="I185" s="32">
        <v>638</v>
      </c>
      <c r="J185" s="11">
        <f>RANK(I185,$I$9:$I$232,0)</f>
        <v>198</v>
      </c>
      <c r="K185" s="32">
        <v>736</v>
      </c>
      <c r="L185" s="11">
        <f>RANK(K185,$K$9:$K$232,0)</f>
        <v>129</v>
      </c>
      <c r="M185" s="32">
        <v>837</v>
      </c>
      <c r="N185" s="11">
        <f>RANK(M185,$M$9:$M$232,0)</f>
        <v>119</v>
      </c>
    </row>
    <row r="186" spans="1:14" ht="12.75">
      <c r="A186" s="27">
        <f>RANK(G186,$G$9:$G$232,0)</f>
        <v>178</v>
      </c>
      <c r="B186" s="28" t="s">
        <v>689</v>
      </c>
      <c r="C186" s="29" t="s">
        <v>61</v>
      </c>
      <c r="D186" s="29" t="s">
        <v>15</v>
      </c>
      <c r="E186" s="29" t="s">
        <v>49</v>
      </c>
      <c r="F186" s="29" t="s">
        <v>43</v>
      </c>
      <c r="G186" s="30">
        <v>2194</v>
      </c>
      <c r="H186" s="31">
        <f>G186-$G$8</f>
        <v>-780</v>
      </c>
      <c r="I186" s="32">
        <v>636</v>
      </c>
      <c r="J186" s="11">
        <f>RANK(I186,$I$9:$I$232,0)</f>
        <v>199</v>
      </c>
      <c r="K186" s="32">
        <v>775</v>
      </c>
      <c r="L186" s="11">
        <f>RANK(K186,$K$9:$K$232,0)</f>
        <v>95</v>
      </c>
      <c r="M186" s="32">
        <v>783</v>
      </c>
      <c r="N186" s="11">
        <f>RANK(M186,$M$9:$M$232,0)</f>
        <v>174</v>
      </c>
    </row>
    <row r="187" spans="1:14" ht="12.75">
      <c r="A187" s="27">
        <f>RANK(G187,$G$9:$G$232,0)</f>
        <v>179</v>
      </c>
      <c r="B187" s="28" t="s">
        <v>690</v>
      </c>
      <c r="C187" s="29" t="s">
        <v>23</v>
      </c>
      <c r="D187" s="29" t="s">
        <v>14</v>
      </c>
      <c r="E187" s="29" t="s">
        <v>62</v>
      </c>
      <c r="F187" s="29" t="s">
        <v>43</v>
      </c>
      <c r="G187" s="30">
        <v>2192</v>
      </c>
      <c r="H187" s="31">
        <f>G187-$G$8</f>
        <v>-782</v>
      </c>
      <c r="I187" s="32">
        <v>689</v>
      </c>
      <c r="J187" s="11">
        <f>RANK(I187,$I$9:$I$232,0)</f>
        <v>187</v>
      </c>
      <c r="K187" s="32">
        <v>710</v>
      </c>
      <c r="L187" s="11">
        <f>RANK(K187,$K$9:$K$232,0)</f>
        <v>152</v>
      </c>
      <c r="M187" s="32">
        <v>793</v>
      </c>
      <c r="N187" s="11">
        <f>RANK(M187,$M$9:$M$232,0)</f>
        <v>168</v>
      </c>
    </row>
    <row r="188" spans="1:14" ht="12.75">
      <c r="A188" s="27">
        <f>RANK(G188,$G$9:$G$232,0)</f>
        <v>180</v>
      </c>
      <c r="B188" s="28" t="s">
        <v>691</v>
      </c>
      <c r="C188" s="29" t="s">
        <v>113</v>
      </c>
      <c r="D188" s="29" t="s">
        <v>10</v>
      </c>
      <c r="E188" s="29" t="s">
        <v>198</v>
      </c>
      <c r="F188" s="29" t="s">
        <v>43</v>
      </c>
      <c r="G188" s="30">
        <v>2189</v>
      </c>
      <c r="H188" s="31">
        <f>G188-$G$8</f>
        <v>-785</v>
      </c>
      <c r="I188" s="32">
        <v>691</v>
      </c>
      <c r="J188" s="11">
        <f>RANK(I188,$I$9:$I$232,0)</f>
        <v>184</v>
      </c>
      <c r="K188" s="32">
        <v>677</v>
      </c>
      <c r="L188" s="11">
        <f>RANK(K188,$K$9:$K$232,0)</f>
        <v>188</v>
      </c>
      <c r="M188" s="32">
        <v>821</v>
      </c>
      <c r="N188" s="11">
        <f>RANK(M188,$M$9:$M$232,0)</f>
        <v>137</v>
      </c>
    </row>
    <row r="189" spans="1:14" ht="12.75">
      <c r="A189" s="27">
        <f>RANK(G189,$G$9:$G$232,0)</f>
        <v>181</v>
      </c>
      <c r="B189" s="28" t="s">
        <v>692</v>
      </c>
      <c r="C189" s="29" t="s">
        <v>61</v>
      </c>
      <c r="D189" s="29" t="s">
        <v>12</v>
      </c>
      <c r="E189" s="29" t="s">
        <v>59</v>
      </c>
      <c r="F189" s="29" t="s">
        <v>43</v>
      </c>
      <c r="G189" s="30">
        <v>2180</v>
      </c>
      <c r="H189" s="31">
        <f>G189-$G$8</f>
        <v>-794</v>
      </c>
      <c r="I189" s="32">
        <v>761</v>
      </c>
      <c r="J189" s="11">
        <f>RANK(I189,$I$9:$I$232,0)</f>
        <v>161</v>
      </c>
      <c r="K189" s="32">
        <v>691</v>
      </c>
      <c r="L189" s="11">
        <f>RANK(K189,$K$9:$K$232,0)</f>
        <v>172</v>
      </c>
      <c r="M189" s="32">
        <v>728</v>
      </c>
      <c r="N189" s="11">
        <f>RANK(M189,$M$9:$M$232,0)</f>
        <v>197</v>
      </c>
    </row>
    <row r="190" spans="1:14" ht="12.75">
      <c r="A190" s="27">
        <f>RANK(G190,$G$9:$G$232,0)</f>
        <v>182</v>
      </c>
      <c r="B190" s="28" t="s">
        <v>695</v>
      </c>
      <c r="C190" s="29" t="s">
        <v>113</v>
      </c>
      <c r="D190" s="29" t="s">
        <v>12</v>
      </c>
      <c r="E190" s="29" t="s">
        <v>458</v>
      </c>
      <c r="F190" s="29" t="s">
        <v>43</v>
      </c>
      <c r="G190" s="30">
        <v>2177</v>
      </c>
      <c r="H190" s="31">
        <f>G190-$G$8</f>
        <v>-797</v>
      </c>
      <c r="I190" s="32">
        <v>764</v>
      </c>
      <c r="J190" s="11">
        <f>RANK(I190,$I$9:$I$232,0)</f>
        <v>156</v>
      </c>
      <c r="K190" s="32">
        <v>709</v>
      </c>
      <c r="L190" s="11">
        <f>RANK(K190,$K$9:$K$232,0)</f>
        <v>153</v>
      </c>
      <c r="M190" s="32">
        <v>704</v>
      </c>
      <c r="N190" s="11">
        <f>RANK(M190,$M$9:$M$232,0)</f>
        <v>208</v>
      </c>
    </row>
    <row r="191" spans="1:14" ht="12.75">
      <c r="A191" s="27">
        <f>RANK(G191,$G$9:$G$232,0)</f>
        <v>183</v>
      </c>
      <c r="B191" s="28" t="s">
        <v>697</v>
      </c>
      <c r="C191" s="29" t="s">
        <v>61</v>
      </c>
      <c r="D191" s="29" t="s">
        <v>11</v>
      </c>
      <c r="E191" s="29" t="s">
        <v>59</v>
      </c>
      <c r="F191" s="29" t="s">
        <v>43</v>
      </c>
      <c r="G191" s="30">
        <v>2176</v>
      </c>
      <c r="H191" s="31">
        <f>G191-$G$8</f>
        <v>-798</v>
      </c>
      <c r="I191" s="32">
        <v>780</v>
      </c>
      <c r="J191" s="11">
        <f>RANK(I191,$I$9:$I$232,0)</f>
        <v>144</v>
      </c>
      <c r="K191" s="32">
        <v>648</v>
      </c>
      <c r="L191" s="11">
        <f>RANK(K191,$K$9:$K$232,0)</f>
        <v>200</v>
      </c>
      <c r="M191" s="32">
        <v>748</v>
      </c>
      <c r="N191" s="11">
        <f>RANK(M191,$M$9:$M$232,0)</f>
        <v>189</v>
      </c>
    </row>
    <row r="192" spans="1:14" ht="12.75">
      <c r="A192" s="27">
        <f>RANK(G192,$G$9:$G$232,0)</f>
        <v>183</v>
      </c>
      <c r="B192" s="28" t="s">
        <v>698</v>
      </c>
      <c r="C192" s="29" t="s">
        <v>113</v>
      </c>
      <c r="D192" s="29" t="s">
        <v>11</v>
      </c>
      <c r="E192" s="29" t="s">
        <v>59</v>
      </c>
      <c r="F192" s="29" t="s">
        <v>43</v>
      </c>
      <c r="G192" s="30">
        <v>2176</v>
      </c>
      <c r="H192" s="31">
        <f>G192-$G$8</f>
        <v>-798</v>
      </c>
      <c r="I192" s="32">
        <v>631</v>
      </c>
      <c r="J192" s="11">
        <f>RANK(I192,$I$9:$I$232,0)</f>
        <v>202</v>
      </c>
      <c r="K192" s="32">
        <v>742</v>
      </c>
      <c r="L192" s="11">
        <f>RANK(K192,$K$9:$K$232,0)</f>
        <v>120</v>
      </c>
      <c r="M192" s="32">
        <v>803</v>
      </c>
      <c r="N192" s="11">
        <f>RANK(M192,$M$9:$M$232,0)</f>
        <v>160</v>
      </c>
    </row>
    <row r="193" spans="1:14" ht="12.75">
      <c r="A193" s="27">
        <f>RANK(G193,$G$9:$G$232,0)</f>
        <v>185</v>
      </c>
      <c r="B193" s="28" t="s">
        <v>701</v>
      </c>
      <c r="C193" s="29" t="s">
        <v>23</v>
      </c>
      <c r="D193" s="29" t="s">
        <v>13</v>
      </c>
      <c r="E193" s="29" t="s">
        <v>455</v>
      </c>
      <c r="F193" s="29" t="s">
        <v>43</v>
      </c>
      <c r="G193" s="30">
        <v>2169</v>
      </c>
      <c r="H193" s="31">
        <f>G193-$G$8</f>
        <v>-805</v>
      </c>
      <c r="I193" s="32">
        <v>715</v>
      </c>
      <c r="J193" s="11">
        <f>RANK(I193,$I$9:$I$232,0)</f>
        <v>181</v>
      </c>
      <c r="K193" s="32">
        <v>679</v>
      </c>
      <c r="L193" s="11">
        <f>RANK(K193,$K$9:$K$232,0)</f>
        <v>185</v>
      </c>
      <c r="M193" s="32">
        <v>775</v>
      </c>
      <c r="N193" s="11">
        <f>RANK(M193,$M$9:$M$232,0)</f>
        <v>181</v>
      </c>
    </row>
    <row r="194" spans="1:14" ht="12.75">
      <c r="A194" s="27">
        <f>RANK(G194,$G$9:$G$232,0)</f>
        <v>186</v>
      </c>
      <c r="B194" s="28" t="s">
        <v>707</v>
      </c>
      <c r="C194" s="29" t="s">
        <v>113</v>
      </c>
      <c r="D194" s="29" t="s">
        <v>11</v>
      </c>
      <c r="E194" s="29" t="s">
        <v>708</v>
      </c>
      <c r="F194" s="29" t="s">
        <v>43</v>
      </c>
      <c r="G194" s="30">
        <v>2160</v>
      </c>
      <c r="H194" s="31">
        <f>G194-$G$8</f>
        <v>-814</v>
      </c>
      <c r="I194" s="32">
        <v>767</v>
      </c>
      <c r="J194" s="11">
        <f>RANK(I194,$I$9:$I$232,0)</f>
        <v>152</v>
      </c>
      <c r="K194" s="32">
        <v>677</v>
      </c>
      <c r="L194" s="11">
        <f>RANK(K194,$K$9:$K$232,0)</f>
        <v>188</v>
      </c>
      <c r="M194" s="32">
        <v>716</v>
      </c>
      <c r="N194" s="11">
        <f>RANK(M194,$M$9:$M$232,0)</f>
        <v>203</v>
      </c>
    </row>
    <row r="195" spans="1:14" ht="12.75">
      <c r="A195" s="27">
        <f>RANK(G195,$G$9:$G$232,0)</f>
        <v>187</v>
      </c>
      <c r="B195" s="28" t="s">
        <v>717</v>
      </c>
      <c r="C195" s="29" t="s">
        <v>113</v>
      </c>
      <c r="D195" s="29" t="s">
        <v>11</v>
      </c>
      <c r="E195" s="29" t="s">
        <v>49</v>
      </c>
      <c r="F195" s="29" t="s">
        <v>43</v>
      </c>
      <c r="G195" s="30">
        <v>2143</v>
      </c>
      <c r="H195" s="31">
        <f>G195-$G$8</f>
        <v>-831</v>
      </c>
      <c r="I195" s="32">
        <v>601</v>
      </c>
      <c r="J195" s="11">
        <f>RANK(I195,$I$9:$I$232,0)</f>
        <v>210</v>
      </c>
      <c r="K195" s="32">
        <v>720</v>
      </c>
      <c r="L195" s="11">
        <f>RANK(K195,$K$9:$K$232,0)</f>
        <v>146</v>
      </c>
      <c r="M195" s="32">
        <v>822</v>
      </c>
      <c r="N195" s="11">
        <f>RANK(M195,$M$9:$M$232,0)</f>
        <v>136</v>
      </c>
    </row>
    <row r="196" spans="1:14" ht="12.75">
      <c r="A196" s="27">
        <f>RANK(G196,$G$9:$G$232,0)</f>
        <v>188</v>
      </c>
      <c r="B196" s="28" t="s">
        <v>721</v>
      </c>
      <c r="C196" s="29" t="s">
        <v>61</v>
      </c>
      <c r="D196" s="29" t="s">
        <v>13</v>
      </c>
      <c r="E196" s="29" t="s">
        <v>95</v>
      </c>
      <c r="F196" s="29" t="s">
        <v>43</v>
      </c>
      <c r="G196" s="30">
        <v>2141</v>
      </c>
      <c r="H196" s="31">
        <f>G196-$G$8</f>
        <v>-833</v>
      </c>
      <c r="I196" s="32">
        <v>757</v>
      </c>
      <c r="J196" s="11">
        <f>RANK(I196,$I$9:$I$232,0)</f>
        <v>164</v>
      </c>
      <c r="K196" s="32">
        <v>670</v>
      </c>
      <c r="L196" s="11">
        <f>RANK(K196,$K$9:$K$232,0)</f>
        <v>195</v>
      </c>
      <c r="M196" s="32">
        <v>714</v>
      </c>
      <c r="N196" s="11">
        <f>RANK(M196,$M$9:$M$232,0)</f>
        <v>204</v>
      </c>
    </row>
    <row r="197" spans="1:14" ht="12.75">
      <c r="A197" s="27">
        <f>RANK(G197,$G$9:$G$232,0)</f>
        <v>189</v>
      </c>
      <c r="B197" s="28" t="s">
        <v>726</v>
      </c>
      <c r="C197" s="29" t="s">
        <v>23</v>
      </c>
      <c r="D197" s="29" t="s">
        <v>13</v>
      </c>
      <c r="E197" s="29" t="s">
        <v>49</v>
      </c>
      <c r="F197" s="29" t="s">
        <v>43</v>
      </c>
      <c r="G197" s="30">
        <v>2137</v>
      </c>
      <c r="H197" s="31">
        <f>G197-$G$8</f>
        <v>-837</v>
      </c>
      <c r="I197" s="32">
        <v>686</v>
      </c>
      <c r="J197" s="11">
        <f>RANK(I197,$I$9:$I$232,0)</f>
        <v>188</v>
      </c>
      <c r="K197" s="32">
        <v>611</v>
      </c>
      <c r="L197" s="11">
        <f>RANK(K197,$K$9:$K$232,0)</f>
        <v>216</v>
      </c>
      <c r="M197" s="32">
        <v>840</v>
      </c>
      <c r="N197" s="11">
        <f>RANK(M197,$M$9:$M$232,0)</f>
        <v>115</v>
      </c>
    </row>
    <row r="198" spans="1:14" ht="12.75">
      <c r="A198" s="27">
        <f>RANK(G198,$G$9:$G$232,0)</f>
        <v>190</v>
      </c>
      <c r="B198" s="28" t="s">
        <v>728</v>
      </c>
      <c r="C198" s="29" t="s">
        <v>113</v>
      </c>
      <c r="D198" s="29" t="s">
        <v>12</v>
      </c>
      <c r="E198" s="29" t="s">
        <v>359</v>
      </c>
      <c r="F198" s="29" t="s">
        <v>43</v>
      </c>
      <c r="G198" s="30">
        <v>2136</v>
      </c>
      <c r="H198" s="31">
        <f>G198-$G$8</f>
        <v>-838</v>
      </c>
      <c r="I198" s="32">
        <v>787</v>
      </c>
      <c r="J198" s="11">
        <f>RANK(I198,$I$9:$I$232,0)</f>
        <v>141</v>
      </c>
      <c r="K198" s="32">
        <v>617</v>
      </c>
      <c r="L198" s="11">
        <f>RANK(K198,$K$9:$K$232,0)</f>
        <v>213</v>
      </c>
      <c r="M198" s="32">
        <v>732</v>
      </c>
      <c r="N198" s="11">
        <f>RANK(M198,$M$9:$M$232,0)</f>
        <v>194</v>
      </c>
    </row>
    <row r="199" spans="1:14" ht="12.75">
      <c r="A199" s="27">
        <f>RANK(G199,$G$9:$G$232,0)</f>
        <v>191</v>
      </c>
      <c r="B199" s="28" t="s">
        <v>732</v>
      </c>
      <c r="C199" s="29" t="s">
        <v>23</v>
      </c>
      <c r="D199" s="29" t="s">
        <v>12</v>
      </c>
      <c r="E199" s="29" t="s">
        <v>59</v>
      </c>
      <c r="F199" s="29" t="s">
        <v>43</v>
      </c>
      <c r="G199" s="30">
        <v>2130</v>
      </c>
      <c r="H199" s="31">
        <f>G199-$G$8</f>
        <v>-844</v>
      </c>
      <c r="I199" s="32">
        <v>614</v>
      </c>
      <c r="J199" s="11">
        <f>RANK(I199,$I$9:$I$232,0)</f>
        <v>207</v>
      </c>
      <c r="K199" s="32">
        <v>688</v>
      </c>
      <c r="L199" s="11">
        <f>RANK(K199,$K$9:$K$232,0)</f>
        <v>177</v>
      </c>
      <c r="M199" s="32">
        <v>828</v>
      </c>
      <c r="N199" s="11">
        <f>RANK(M199,$M$9:$M$232,0)</f>
        <v>131</v>
      </c>
    </row>
    <row r="200" spans="1:14" ht="12.75">
      <c r="A200" s="27">
        <f>RANK(G200,$G$9:$G$232,0)</f>
        <v>192</v>
      </c>
      <c r="B200" s="28" t="s">
        <v>738</v>
      </c>
      <c r="C200" s="29" t="s">
        <v>23</v>
      </c>
      <c r="D200" s="29" t="s">
        <v>11</v>
      </c>
      <c r="E200" s="29" t="s">
        <v>458</v>
      </c>
      <c r="F200" s="29" t="s">
        <v>43</v>
      </c>
      <c r="G200" s="30">
        <v>2118</v>
      </c>
      <c r="H200" s="31">
        <f>G200-$G$8</f>
        <v>-856</v>
      </c>
      <c r="I200" s="32">
        <v>675</v>
      </c>
      <c r="J200" s="11">
        <f>RANK(I200,$I$9:$I$232,0)</f>
        <v>192</v>
      </c>
      <c r="K200" s="32">
        <v>683</v>
      </c>
      <c r="L200" s="11">
        <f>RANK(K200,$K$9:$K$232,0)</f>
        <v>182</v>
      </c>
      <c r="M200" s="32">
        <v>760</v>
      </c>
      <c r="N200" s="11">
        <f>RANK(M200,$M$9:$M$232,0)</f>
        <v>185</v>
      </c>
    </row>
    <row r="201" spans="1:14" ht="12.75">
      <c r="A201" s="27">
        <f>RANK(G201,$G$9:$G$232,0)</f>
        <v>193</v>
      </c>
      <c r="B201" s="28" t="s">
        <v>744</v>
      </c>
      <c r="C201" s="29" t="s">
        <v>23</v>
      </c>
      <c r="D201" s="29" t="s">
        <v>14</v>
      </c>
      <c r="E201" s="29" t="s">
        <v>78</v>
      </c>
      <c r="F201" s="29" t="s">
        <v>43</v>
      </c>
      <c r="G201" s="30">
        <v>2107</v>
      </c>
      <c r="H201" s="31">
        <f>G201-$G$8</f>
        <v>-867</v>
      </c>
      <c r="I201" s="32">
        <v>590</v>
      </c>
      <c r="J201" s="11">
        <f>RANK(I201,$I$9:$I$232,0)</f>
        <v>213</v>
      </c>
      <c r="K201" s="32">
        <v>779</v>
      </c>
      <c r="L201" s="11">
        <f>RANK(K201,$K$9:$K$232,0)</f>
        <v>89</v>
      </c>
      <c r="M201" s="32">
        <v>738</v>
      </c>
      <c r="N201" s="11">
        <f>RANK(M201,$M$9:$M$232,0)</f>
        <v>193</v>
      </c>
    </row>
    <row r="202" spans="1:14" ht="12.75">
      <c r="A202" s="27">
        <f>RANK(G202,$G$9:$G$232,0)</f>
        <v>194</v>
      </c>
      <c r="B202" s="28" t="s">
        <v>748</v>
      </c>
      <c r="C202" s="29" t="s">
        <v>61</v>
      </c>
      <c r="D202" s="29" t="s">
        <v>11</v>
      </c>
      <c r="E202" s="29" t="s">
        <v>749</v>
      </c>
      <c r="F202" s="29" t="s">
        <v>43</v>
      </c>
      <c r="G202" s="30">
        <v>2104</v>
      </c>
      <c r="H202" s="31">
        <f>G202-$G$8</f>
        <v>-870</v>
      </c>
      <c r="I202" s="32">
        <v>773</v>
      </c>
      <c r="J202" s="11">
        <f>RANK(I202,$I$9:$I$232,0)</f>
        <v>148</v>
      </c>
      <c r="K202" s="32">
        <v>631</v>
      </c>
      <c r="L202" s="11">
        <f>RANK(K202,$K$9:$K$232,0)</f>
        <v>208</v>
      </c>
      <c r="M202" s="32">
        <v>700</v>
      </c>
      <c r="N202" s="11">
        <f>RANK(M202,$M$9:$M$232,0)</f>
        <v>209</v>
      </c>
    </row>
    <row r="203" spans="1:14" ht="12.75">
      <c r="A203" s="27">
        <f>RANK(G203,$G$9:$G$232,0)</f>
        <v>195</v>
      </c>
      <c r="B203" s="28" t="s">
        <v>753</v>
      </c>
      <c r="C203" s="29" t="s">
        <v>61</v>
      </c>
      <c r="D203" s="29" t="s">
        <v>15</v>
      </c>
      <c r="E203" s="29" t="s">
        <v>359</v>
      </c>
      <c r="F203" s="29" t="s">
        <v>43</v>
      </c>
      <c r="G203" s="30">
        <v>2103</v>
      </c>
      <c r="H203" s="31">
        <f>G203-$G$8</f>
        <v>-871</v>
      </c>
      <c r="I203" s="32">
        <v>595</v>
      </c>
      <c r="J203" s="11">
        <f>RANK(I203,$I$9:$I$232,0)</f>
        <v>212</v>
      </c>
      <c r="K203" s="32">
        <v>701</v>
      </c>
      <c r="L203" s="11">
        <f>RANK(K203,$K$9:$K$232,0)</f>
        <v>161</v>
      </c>
      <c r="M203" s="32">
        <v>807</v>
      </c>
      <c r="N203" s="11">
        <f>RANK(M203,$M$9:$M$232,0)</f>
        <v>157</v>
      </c>
    </row>
    <row r="204" spans="1:14" ht="12.75">
      <c r="A204" s="27">
        <f>RANK(G204,$G$9:$G$232,0)</f>
        <v>196</v>
      </c>
      <c r="B204" s="28" t="s">
        <v>759</v>
      </c>
      <c r="C204" s="29" t="s">
        <v>23</v>
      </c>
      <c r="D204" s="29" t="s">
        <v>10</v>
      </c>
      <c r="E204" s="29" t="s">
        <v>760</v>
      </c>
      <c r="F204" s="29" t="s">
        <v>43</v>
      </c>
      <c r="G204" s="30">
        <v>2085</v>
      </c>
      <c r="H204" s="31">
        <f>G204-$G$8</f>
        <v>-889</v>
      </c>
      <c r="I204" s="32">
        <v>528</v>
      </c>
      <c r="J204" s="11">
        <f>RANK(I204,$I$9:$I$232,0)</f>
        <v>222</v>
      </c>
      <c r="K204" s="32">
        <v>725</v>
      </c>
      <c r="L204" s="11">
        <f>RANK(K204,$K$9:$K$232,0)</f>
        <v>137</v>
      </c>
      <c r="M204" s="32">
        <v>832</v>
      </c>
      <c r="N204" s="11">
        <f>RANK(M204,$M$9:$M$232,0)</f>
        <v>125</v>
      </c>
    </row>
    <row r="205" spans="1:14" ht="12.75">
      <c r="A205" s="27">
        <f>RANK(G205,$G$9:$G$232,0)</f>
        <v>197</v>
      </c>
      <c r="B205" s="28" t="s">
        <v>762</v>
      </c>
      <c r="C205" s="29" t="s">
        <v>113</v>
      </c>
      <c r="D205" s="29" t="s">
        <v>12</v>
      </c>
      <c r="E205" s="29" t="s">
        <v>499</v>
      </c>
      <c r="F205" s="29" t="s">
        <v>43</v>
      </c>
      <c r="G205" s="30">
        <v>2083</v>
      </c>
      <c r="H205" s="31">
        <f>G205-$G$8</f>
        <v>-891</v>
      </c>
      <c r="I205" s="32">
        <v>681</v>
      </c>
      <c r="J205" s="11">
        <f>RANK(I205,$I$9:$I$232,0)</f>
        <v>190</v>
      </c>
      <c r="K205" s="32">
        <v>654</v>
      </c>
      <c r="L205" s="11">
        <f>RANK(K205,$K$9:$K$232,0)</f>
        <v>197</v>
      </c>
      <c r="M205" s="32">
        <v>748</v>
      </c>
      <c r="N205" s="11">
        <f>RANK(M205,$M$9:$M$232,0)</f>
        <v>189</v>
      </c>
    </row>
    <row r="206" spans="1:14" ht="12.75">
      <c r="A206" s="27">
        <f>RANK(G206,$G$9:$G$232,0)</f>
        <v>198</v>
      </c>
      <c r="B206" s="28" t="s">
        <v>764</v>
      </c>
      <c r="C206" s="29" t="s">
        <v>23</v>
      </c>
      <c r="D206" s="29" t="s">
        <v>15</v>
      </c>
      <c r="E206" s="29" t="s">
        <v>455</v>
      </c>
      <c r="F206" s="29" t="s">
        <v>43</v>
      </c>
      <c r="G206" s="30">
        <v>2076</v>
      </c>
      <c r="H206" s="31">
        <f>G206-$G$8</f>
        <v>-898</v>
      </c>
      <c r="I206" s="32">
        <v>678</v>
      </c>
      <c r="J206" s="11">
        <f>RANK(I206,$I$9:$I$232,0)</f>
        <v>191</v>
      </c>
      <c r="K206" s="32">
        <v>687</v>
      </c>
      <c r="L206" s="11">
        <f>RANK(K206,$K$9:$K$232,0)</f>
        <v>179</v>
      </c>
      <c r="M206" s="32">
        <v>711</v>
      </c>
      <c r="N206" s="11">
        <f>RANK(M206,$M$9:$M$232,0)</f>
        <v>205</v>
      </c>
    </row>
    <row r="207" spans="1:14" ht="12.75">
      <c r="A207" s="27">
        <f>RANK(G207,$G$9:$G$232,0)</f>
        <v>199</v>
      </c>
      <c r="B207" s="28" t="s">
        <v>765</v>
      </c>
      <c r="C207" s="29" t="s">
        <v>113</v>
      </c>
      <c r="D207" s="29" t="s">
        <v>11</v>
      </c>
      <c r="E207" s="29" t="s">
        <v>229</v>
      </c>
      <c r="F207" s="29" t="s">
        <v>43</v>
      </c>
      <c r="G207" s="30">
        <v>2074</v>
      </c>
      <c r="H207" s="31">
        <f>G207-$G$8</f>
        <v>-900</v>
      </c>
      <c r="I207" s="32">
        <v>745</v>
      </c>
      <c r="J207" s="11">
        <f>RANK(I207,$I$9:$I$232,0)</f>
        <v>173</v>
      </c>
      <c r="K207" s="32">
        <v>660</v>
      </c>
      <c r="L207" s="11">
        <f>RANK(K207,$K$9:$K$232,0)</f>
        <v>196</v>
      </c>
      <c r="M207" s="32">
        <v>669</v>
      </c>
      <c r="N207" s="11">
        <f>RANK(M207,$M$9:$M$232,0)</f>
        <v>216</v>
      </c>
    </row>
    <row r="208" spans="1:14" ht="12.75">
      <c r="A208" s="27">
        <f>RANK(G208,$G$9:$G$232,0)</f>
        <v>200</v>
      </c>
      <c r="B208" s="28" t="s">
        <v>767</v>
      </c>
      <c r="C208" s="29" t="s">
        <v>61</v>
      </c>
      <c r="D208" s="29" t="s">
        <v>11</v>
      </c>
      <c r="E208" s="29" t="s">
        <v>768</v>
      </c>
      <c r="F208" s="29" t="s">
        <v>43</v>
      </c>
      <c r="G208" s="30">
        <v>2071</v>
      </c>
      <c r="H208" s="31">
        <f>G208-$G$8</f>
        <v>-903</v>
      </c>
      <c r="I208" s="32">
        <v>613</v>
      </c>
      <c r="J208" s="11">
        <f>RANK(I208,$I$9:$I$232,0)</f>
        <v>208</v>
      </c>
      <c r="K208" s="32">
        <v>646</v>
      </c>
      <c r="L208" s="11">
        <f>RANK(K208,$K$9:$K$232,0)</f>
        <v>201</v>
      </c>
      <c r="M208" s="32">
        <v>812</v>
      </c>
      <c r="N208" s="11">
        <f>RANK(M208,$M$9:$M$232,0)</f>
        <v>153</v>
      </c>
    </row>
    <row r="209" spans="1:14" ht="12.75">
      <c r="A209" s="27">
        <f>RANK(G209,$G$9:$G$232,0)</f>
        <v>201</v>
      </c>
      <c r="B209" s="28" t="s">
        <v>769</v>
      </c>
      <c r="C209" s="29" t="s">
        <v>113</v>
      </c>
      <c r="D209" s="29" t="s">
        <v>13</v>
      </c>
      <c r="E209" s="29" t="s">
        <v>280</v>
      </c>
      <c r="F209" s="29" t="s">
        <v>43</v>
      </c>
      <c r="G209" s="30">
        <v>2070</v>
      </c>
      <c r="H209" s="31">
        <f>G209-$G$8</f>
        <v>-904</v>
      </c>
      <c r="I209" s="32">
        <v>741</v>
      </c>
      <c r="J209" s="11">
        <f>RANK(I209,$I$9:$I$232,0)</f>
        <v>174</v>
      </c>
      <c r="K209" s="32">
        <v>643</v>
      </c>
      <c r="L209" s="11">
        <f>RANK(K209,$K$9:$K$232,0)</f>
        <v>203</v>
      </c>
      <c r="M209" s="32">
        <v>686</v>
      </c>
      <c r="N209" s="11">
        <f>RANK(M209,$M$9:$M$232,0)</f>
        <v>214</v>
      </c>
    </row>
    <row r="210" spans="1:14" ht="12.75">
      <c r="A210" s="27">
        <f>RANK(G210,$G$9:$G$232,0)</f>
        <v>202</v>
      </c>
      <c r="B210" s="28" t="s">
        <v>776</v>
      </c>
      <c r="C210" s="29" t="s">
        <v>23</v>
      </c>
      <c r="D210" s="29" t="s">
        <v>13</v>
      </c>
      <c r="E210" s="29" t="s">
        <v>777</v>
      </c>
      <c r="F210" s="29" t="s">
        <v>43</v>
      </c>
      <c r="G210" s="30">
        <v>2060</v>
      </c>
      <c r="H210" s="31">
        <f>G210-$G$8</f>
        <v>-914</v>
      </c>
      <c r="I210" s="32">
        <v>665</v>
      </c>
      <c r="J210" s="11">
        <f>RANK(I210,$I$9:$I$232,0)</f>
        <v>194</v>
      </c>
      <c r="K210" s="32">
        <v>643</v>
      </c>
      <c r="L210" s="11">
        <f>RANK(K210,$K$9:$K$232,0)</f>
        <v>203</v>
      </c>
      <c r="M210" s="32">
        <v>752</v>
      </c>
      <c r="N210" s="11">
        <f>RANK(M210,$M$9:$M$232,0)</f>
        <v>187</v>
      </c>
    </row>
    <row r="211" spans="1:14" ht="12.75">
      <c r="A211" s="27">
        <f>RANK(G211,$G$9:$G$232,0)</f>
        <v>203</v>
      </c>
      <c r="B211" s="28" t="s">
        <v>780</v>
      </c>
      <c r="C211" s="29" t="s">
        <v>113</v>
      </c>
      <c r="D211" s="29" t="s">
        <v>12</v>
      </c>
      <c r="E211" s="29" t="s">
        <v>781</v>
      </c>
      <c r="F211" s="29" t="s">
        <v>43</v>
      </c>
      <c r="G211" s="30">
        <v>2051</v>
      </c>
      <c r="H211" s="31">
        <f>G211-$G$8</f>
        <v>-923</v>
      </c>
      <c r="I211" s="32">
        <v>586</v>
      </c>
      <c r="J211" s="11">
        <f>RANK(I211,$I$9:$I$232,0)</f>
        <v>215</v>
      </c>
      <c r="K211" s="32">
        <v>677</v>
      </c>
      <c r="L211" s="11">
        <f>RANK(K211,$K$9:$K$232,0)</f>
        <v>188</v>
      </c>
      <c r="M211" s="32">
        <v>788</v>
      </c>
      <c r="N211" s="11">
        <f>RANK(M211,$M$9:$M$232,0)</f>
        <v>172</v>
      </c>
    </row>
    <row r="212" spans="1:14" ht="12.75">
      <c r="A212" s="27">
        <f>RANK(G212,$G$9:$G$232,0)</f>
        <v>204</v>
      </c>
      <c r="B212" s="28" t="s">
        <v>782</v>
      </c>
      <c r="C212" s="29" t="s">
        <v>113</v>
      </c>
      <c r="D212" s="29" t="s">
        <v>11</v>
      </c>
      <c r="E212" s="29" t="s">
        <v>768</v>
      </c>
      <c r="F212" s="29" t="s">
        <v>43</v>
      </c>
      <c r="G212" s="30">
        <v>2049</v>
      </c>
      <c r="H212" s="31">
        <f>G212-$G$8</f>
        <v>-925</v>
      </c>
      <c r="I212" s="32">
        <v>634</v>
      </c>
      <c r="J212" s="11">
        <f>RANK(I212,$I$9:$I$232,0)</f>
        <v>200</v>
      </c>
      <c r="K212" s="32">
        <v>687</v>
      </c>
      <c r="L212" s="11">
        <f>RANK(K212,$K$9:$K$232,0)</f>
        <v>179</v>
      </c>
      <c r="M212" s="32">
        <v>728</v>
      </c>
      <c r="N212" s="11">
        <f>RANK(M212,$M$9:$M$232,0)</f>
        <v>197</v>
      </c>
    </row>
    <row r="213" spans="1:14" ht="12.75">
      <c r="A213" s="27">
        <f>RANK(G213,$G$9:$G$232,0)</f>
        <v>205</v>
      </c>
      <c r="B213" s="28" t="s">
        <v>783</v>
      </c>
      <c r="C213" s="29" t="s">
        <v>113</v>
      </c>
      <c r="D213" s="29" t="s">
        <v>12</v>
      </c>
      <c r="E213" s="29" t="s">
        <v>614</v>
      </c>
      <c r="F213" s="29" t="s">
        <v>43</v>
      </c>
      <c r="G213" s="30">
        <v>2047</v>
      </c>
      <c r="H213" s="31">
        <f>G213-$G$8</f>
        <v>-927</v>
      </c>
      <c r="I213" s="32">
        <v>684</v>
      </c>
      <c r="J213" s="11">
        <f>RANK(I213,$I$9:$I$232,0)</f>
        <v>189</v>
      </c>
      <c r="K213" s="32">
        <v>646</v>
      </c>
      <c r="L213" s="11">
        <f>RANK(K213,$K$9:$K$232,0)</f>
        <v>201</v>
      </c>
      <c r="M213" s="32">
        <v>717</v>
      </c>
      <c r="N213" s="11">
        <f>RANK(M213,$M$9:$M$232,0)</f>
        <v>202</v>
      </c>
    </row>
    <row r="214" spans="1:14" ht="12.75">
      <c r="A214" s="27">
        <f>RANK(G214,$G$9:$G$232,0)</f>
        <v>206</v>
      </c>
      <c r="B214" s="28" t="s">
        <v>784</v>
      </c>
      <c r="C214" s="29" t="s">
        <v>113</v>
      </c>
      <c r="D214" s="29" t="s">
        <v>13</v>
      </c>
      <c r="E214" s="29" t="s">
        <v>78</v>
      </c>
      <c r="F214" s="29" t="s">
        <v>43</v>
      </c>
      <c r="G214" s="30">
        <v>2042</v>
      </c>
      <c r="H214" s="31">
        <f>G214-$G$8</f>
        <v>-932</v>
      </c>
      <c r="I214" s="32">
        <v>695</v>
      </c>
      <c r="J214" s="11">
        <f>RANK(I214,$I$9:$I$232,0)</f>
        <v>182</v>
      </c>
      <c r="K214" s="32">
        <v>617</v>
      </c>
      <c r="L214" s="11">
        <f>RANK(K214,$K$9:$K$232,0)</f>
        <v>213</v>
      </c>
      <c r="M214" s="32">
        <v>730</v>
      </c>
      <c r="N214" s="11">
        <f>RANK(M214,$M$9:$M$232,0)</f>
        <v>195</v>
      </c>
    </row>
    <row r="215" spans="1:14" ht="12.75">
      <c r="A215" s="27">
        <f>RANK(G215,$G$9:$G$232,0)</f>
        <v>207</v>
      </c>
      <c r="B215" s="28" t="s">
        <v>786</v>
      </c>
      <c r="C215" s="29" t="s">
        <v>113</v>
      </c>
      <c r="D215" s="29" t="s">
        <v>11</v>
      </c>
      <c r="E215" s="29" t="s">
        <v>59</v>
      </c>
      <c r="F215" s="29" t="s">
        <v>43</v>
      </c>
      <c r="G215" s="30">
        <v>2040</v>
      </c>
      <c r="H215" s="31">
        <f>G215-$G$8</f>
        <v>-934</v>
      </c>
      <c r="I215" s="32">
        <v>616</v>
      </c>
      <c r="J215" s="11">
        <f>RANK(I215,$I$9:$I$232,0)</f>
        <v>205</v>
      </c>
      <c r="K215" s="32">
        <v>603</v>
      </c>
      <c r="L215" s="11">
        <f>RANK(K215,$K$9:$K$232,0)</f>
        <v>218</v>
      </c>
      <c r="M215" s="32">
        <v>821</v>
      </c>
      <c r="N215" s="11">
        <f>RANK(M215,$M$9:$M$232,0)</f>
        <v>137</v>
      </c>
    </row>
    <row r="216" spans="1:14" ht="12.75">
      <c r="A216" s="27">
        <f>RANK(G216,$G$9:$G$232,0)</f>
        <v>208</v>
      </c>
      <c r="B216" s="28" t="s">
        <v>790</v>
      </c>
      <c r="C216" s="29" t="s">
        <v>113</v>
      </c>
      <c r="D216" s="29" t="s">
        <v>12</v>
      </c>
      <c r="E216" s="29" t="s">
        <v>59</v>
      </c>
      <c r="F216" s="29" t="s">
        <v>43</v>
      </c>
      <c r="G216" s="30">
        <v>2035</v>
      </c>
      <c r="H216" s="31">
        <f>G216-$G$8</f>
        <v>-939</v>
      </c>
      <c r="I216" s="32">
        <v>634</v>
      </c>
      <c r="J216" s="11">
        <f>RANK(I216,$I$9:$I$232,0)</f>
        <v>200</v>
      </c>
      <c r="K216" s="32">
        <v>701</v>
      </c>
      <c r="L216" s="11">
        <f>RANK(K216,$K$9:$K$232,0)</f>
        <v>161</v>
      </c>
      <c r="M216" s="32">
        <v>700</v>
      </c>
      <c r="N216" s="11">
        <f>RANK(M216,$M$9:$M$232,0)</f>
        <v>209</v>
      </c>
    </row>
    <row r="217" spans="1:14" ht="12.75">
      <c r="A217" s="27">
        <f>RANK(G217,$G$9:$G$232,0)</f>
        <v>209</v>
      </c>
      <c r="B217" s="28" t="s">
        <v>794</v>
      </c>
      <c r="C217" s="29" t="s">
        <v>113</v>
      </c>
      <c r="D217" s="29" t="s">
        <v>13</v>
      </c>
      <c r="E217" s="29" t="s">
        <v>59</v>
      </c>
      <c r="F217" s="29" t="s">
        <v>43</v>
      </c>
      <c r="G217" s="30">
        <v>2025</v>
      </c>
      <c r="H217" s="31">
        <f>G217-$G$8</f>
        <v>-949</v>
      </c>
      <c r="I217" s="32">
        <v>630</v>
      </c>
      <c r="J217" s="11">
        <f>RANK(I217,$I$9:$I$232,0)</f>
        <v>203</v>
      </c>
      <c r="K217" s="32">
        <v>629</v>
      </c>
      <c r="L217" s="11">
        <f>RANK(K217,$K$9:$K$232,0)</f>
        <v>210</v>
      </c>
      <c r="M217" s="32">
        <v>766</v>
      </c>
      <c r="N217" s="11">
        <f>RANK(M217,$M$9:$M$232,0)</f>
        <v>183</v>
      </c>
    </row>
    <row r="218" spans="1:14" ht="12.75">
      <c r="A218" s="27">
        <f>RANK(G218,$G$9:$G$232,0)</f>
        <v>210</v>
      </c>
      <c r="B218" s="28" t="s">
        <v>796</v>
      </c>
      <c r="C218" s="29" t="s">
        <v>61</v>
      </c>
      <c r="D218" s="29" t="s">
        <v>17</v>
      </c>
      <c r="E218" s="29" t="s">
        <v>169</v>
      </c>
      <c r="F218" s="29" t="s">
        <v>43</v>
      </c>
      <c r="G218" s="30">
        <v>2014</v>
      </c>
      <c r="H218" s="31">
        <f>G218-$G$8</f>
        <v>-960</v>
      </c>
      <c r="I218" s="32">
        <v>616</v>
      </c>
      <c r="J218" s="11">
        <f>RANK(I218,$I$9:$I$232,0)</f>
        <v>205</v>
      </c>
      <c r="K218" s="32">
        <v>691</v>
      </c>
      <c r="L218" s="11">
        <f>RANK(K218,$K$9:$K$232,0)</f>
        <v>172</v>
      </c>
      <c r="M218" s="32">
        <v>707</v>
      </c>
      <c r="N218" s="11">
        <f>RANK(M218,$M$9:$M$232,0)</f>
        <v>207</v>
      </c>
    </row>
    <row r="219" spans="1:14" ht="12.75">
      <c r="A219" s="27">
        <f>RANK(G219,$G$9:$G$232,0)</f>
        <v>211</v>
      </c>
      <c r="B219" s="28" t="s">
        <v>805</v>
      </c>
      <c r="C219" s="29" t="s">
        <v>113</v>
      </c>
      <c r="D219" s="29" t="s">
        <v>13</v>
      </c>
      <c r="E219" s="29" t="s">
        <v>407</v>
      </c>
      <c r="F219" s="29" t="s">
        <v>43</v>
      </c>
      <c r="G219" s="30">
        <v>1979</v>
      </c>
      <c r="H219" s="31">
        <f>G219-$G$8</f>
        <v>-995</v>
      </c>
      <c r="I219" s="32">
        <v>555</v>
      </c>
      <c r="J219" s="11">
        <f>RANK(I219,$I$9:$I$232,0)</f>
        <v>220</v>
      </c>
      <c r="K219" s="32">
        <v>650</v>
      </c>
      <c r="L219" s="11">
        <f>RANK(K219,$K$9:$K$232,0)</f>
        <v>199</v>
      </c>
      <c r="M219" s="32">
        <v>774</v>
      </c>
      <c r="N219" s="11">
        <f>RANK(M219,$M$9:$M$232,0)</f>
        <v>182</v>
      </c>
    </row>
    <row r="220" spans="1:14" ht="12.75">
      <c r="A220" s="27">
        <f>RANK(G220,$G$9:$G$232,0)</f>
        <v>212</v>
      </c>
      <c r="B220" s="28" t="s">
        <v>809</v>
      </c>
      <c r="C220" s="29" t="s">
        <v>113</v>
      </c>
      <c r="D220" s="29" t="s">
        <v>13</v>
      </c>
      <c r="E220" s="29" t="s">
        <v>458</v>
      </c>
      <c r="F220" s="29" t="s">
        <v>43</v>
      </c>
      <c r="G220" s="30">
        <v>1966</v>
      </c>
      <c r="H220" s="31">
        <f>G220-$G$8</f>
        <v>-1008</v>
      </c>
      <c r="I220" s="32">
        <v>556</v>
      </c>
      <c r="J220" s="11">
        <f>RANK(I220,$I$9:$I$232,0)</f>
        <v>219</v>
      </c>
      <c r="K220" s="32">
        <v>714</v>
      </c>
      <c r="L220" s="11">
        <f>RANK(K220,$K$9:$K$232,0)</f>
        <v>150</v>
      </c>
      <c r="M220" s="32">
        <v>696</v>
      </c>
      <c r="N220" s="11">
        <f>RANK(M220,$M$9:$M$232,0)</f>
        <v>211</v>
      </c>
    </row>
    <row r="221" spans="1:14" ht="12.75">
      <c r="A221" s="27">
        <f>RANK(G221,$G$9:$G$232,0)</f>
        <v>213</v>
      </c>
      <c r="B221" s="28" t="s">
        <v>812</v>
      </c>
      <c r="C221" s="29" t="s">
        <v>61</v>
      </c>
      <c r="D221" s="29" t="s">
        <v>13</v>
      </c>
      <c r="E221" s="29" t="s">
        <v>280</v>
      </c>
      <c r="F221" s="29" t="s">
        <v>43</v>
      </c>
      <c r="G221" s="30">
        <v>1946</v>
      </c>
      <c r="H221" s="31">
        <f>G221-$G$8</f>
        <v>-1028</v>
      </c>
      <c r="I221" s="32">
        <v>691</v>
      </c>
      <c r="J221" s="11">
        <f>RANK(I221,$I$9:$I$232,0)</f>
        <v>184</v>
      </c>
      <c r="K221" s="32">
        <v>586</v>
      </c>
      <c r="L221" s="11">
        <f>RANK(K221,$K$9:$K$232,0)</f>
        <v>220</v>
      </c>
      <c r="M221" s="32">
        <v>669</v>
      </c>
      <c r="N221" s="11">
        <f>RANK(M221,$M$9:$M$232,0)</f>
        <v>216</v>
      </c>
    </row>
    <row r="222" spans="1:14" ht="12.75">
      <c r="A222" s="27">
        <f>RANK(G222,$G$9:$G$232,0)</f>
        <v>214</v>
      </c>
      <c r="B222" s="28" t="s">
        <v>813</v>
      </c>
      <c r="C222" s="29" t="s">
        <v>61</v>
      </c>
      <c r="D222" s="29" t="s">
        <v>13</v>
      </c>
      <c r="E222" s="29" t="s">
        <v>814</v>
      </c>
      <c r="F222" s="29" t="s">
        <v>43</v>
      </c>
      <c r="G222" s="30">
        <v>1945</v>
      </c>
      <c r="H222" s="31">
        <f>G222-$G$8</f>
        <v>-1029</v>
      </c>
      <c r="I222" s="32">
        <v>598</v>
      </c>
      <c r="J222" s="11">
        <f>RANK(I222,$I$9:$I$232,0)</f>
        <v>211</v>
      </c>
      <c r="K222" s="32">
        <v>706</v>
      </c>
      <c r="L222" s="11">
        <f>RANK(K222,$K$9:$K$232,0)</f>
        <v>154</v>
      </c>
      <c r="M222" s="32">
        <v>641</v>
      </c>
      <c r="N222" s="11">
        <f>RANK(M222,$M$9:$M$232,0)</f>
        <v>218</v>
      </c>
    </row>
    <row r="223" spans="1:14" ht="12.75">
      <c r="A223" s="27">
        <f>RANK(G223,$G$9:$G$232,0)</f>
        <v>215</v>
      </c>
      <c r="B223" s="28" t="s">
        <v>827</v>
      </c>
      <c r="C223" s="29" t="s">
        <v>61</v>
      </c>
      <c r="D223" s="29" t="s">
        <v>14</v>
      </c>
      <c r="E223" s="29" t="s">
        <v>229</v>
      </c>
      <c r="F223" s="29" t="s">
        <v>43</v>
      </c>
      <c r="G223" s="30">
        <v>1912</v>
      </c>
      <c r="H223" s="31">
        <f>G223-$G$8</f>
        <v>-1062</v>
      </c>
      <c r="I223" s="32">
        <v>626</v>
      </c>
      <c r="J223" s="11">
        <f>RANK(I223,$I$9:$I$232,0)</f>
        <v>204</v>
      </c>
      <c r="K223" s="32">
        <v>674</v>
      </c>
      <c r="L223" s="11">
        <f>RANK(K223,$K$9:$K$232,0)</f>
        <v>193</v>
      </c>
      <c r="M223" s="32">
        <v>612</v>
      </c>
      <c r="N223" s="11">
        <f>RANK(M223,$M$9:$M$232,0)</f>
        <v>220</v>
      </c>
    </row>
    <row r="224" spans="1:14" ht="12.75">
      <c r="A224" s="27">
        <f>RANK(G224,$G$9:$G$232,0)</f>
        <v>216</v>
      </c>
      <c r="B224" s="28" t="s">
        <v>829</v>
      </c>
      <c r="C224" s="29" t="s">
        <v>61</v>
      </c>
      <c r="D224" s="29" t="s">
        <v>14</v>
      </c>
      <c r="E224" s="29" t="s">
        <v>359</v>
      </c>
      <c r="F224" s="29" t="s">
        <v>43</v>
      </c>
      <c r="G224" s="30">
        <v>1904</v>
      </c>
      <c r="H224" s="31">
        <f>G224-$G$8</f>
        <v>-1070</v>
      </c>
      <c r="I224" s="32">
        <v>673</v>
      </c>
      <c r="J224" s="11">
        <f>RANK(I224,$I$9:$I$232,0)</f>
        <v>193</v>
      </c>
      <c r="K224" s="32">
        <v>636</v>
      </c>
      <c r="L224" s="11">
        <f>RANK(K224,$K$9:$K$232,0)</f>
        <v>207</v>
      </c>
      <c r="M224" s="32">
        <v>595</v>
      </c>
      <c r="N224" s="11">
        <f>RANK(M224,$M$9:$M$232,0)</f>
        <v>221</v>
      </c>
    </row>
    <row r="225" spans="1:14" ht="12.75">
      <c r="A225" s="27">
        <f>RANK(G225,$G$9:$G$232,0)</f>
        <v>217</v>
      </c>
      <c r="B225" s="28" t="s">
        <v>831</v>
      </c>
      <c r="C225" s="29" t="s">
        <v>23</v>
      </c>
      <c r="D225" s="29" t="s">
        <v>18</v>
      </c>
      <c r="E225" s="29" t="s">
        <v>165</v>
      </c>
      <c r="F225" s="29" t="s">
        <v>43</v>
      </c>
      <c r="G225" s="30">
        <v>1897</v>
      </c>
      <c r="H225" s="31">
        <f>G225-$G$8</f>
        <v>-1077</v>
      </c>
      <c r="I225" s="32">
        <v>564</v>
      </c>
      <c r="J225" s="11">
        <f>RANK(I225,$I$9:$I$232,0)</f>
        <v>218</v>
      </c>
      <c r="K225" s="32">
        <v>610</v>
      </c>
      <c r="L225" s="11">
        <f>RANK(K225,$K$9:$K$232,0)</f>
        <v>217</v>
      </c>
      <c r="M225" s="32">
        <v>723</v>
      </c>
      <c r="N225" s="11">
        <f>RANK(M225,$M$9:$M$232,0)</f>
        <v>199</v>
      </c>
    </row>
    <row r="226" spans="1:14" ht="12.75">
      <c r="A226" s="27">
        <f>RANK(G226,$G$9:$G$232,0)</f>
        <v>218</v>
      </c>
      <c r="B226" s="28" t="s">
        <v>836</v>
      </c>
      <c r="C226" s="29" t="s">
        <v>23</v>
      </c>
      <c r="D226" s="29" t="s">
        <v>15</v>
      </c>
      <c r="E226" s="29" t="s">
        <v>109</v>
      </c>
      <c r="F226" s="29" t="s">
        <v>43</v>
      </c>
      <c r="G226" s="30">
        <v>1866</v>
      </c>
      <c r="H226" s="31">
        <f>G226-$G$8</f>
        <v>-1108</v>
      </c>
      <c r="I226" s="32">
        <v>690</v>
      </c>
      <c r="J226" s="11">
        <f>RANK(I226,$I$9:$I$232,0)</f>
        <v>186</v>
      </c>
      <c r="K226" s="32">
        <v>558</v>
      </c>
      <c r="L226" s="11">
        <f>RANK(K226,$K$9:$K$232,0)</f>
        <v>222</v>
      </c>
      <c r="M226" s="32">
        <v>618</v>
      </c>
      <c r="N226" s="11">
        <f>RANK(M226,$M$9:$M$232,0)</f>
        <v>219</v>
      </c>
    </row>
    <row r="227" spans="1:14" ht="12.75">
      <c r="A227" s="27">
        <f>RANK(G227,$G$9:$G$232,0)</f>
        <v>219</v>
      </c>
      <c r="B227" s="28" t="s">
        <v>841</v>
      </c>
      <c r="C227" s="29" t="s">
        <v>61</v>
      </c>
      <c r="D227" s="29" t="s">
        <v>16</v>
      </c>
      <c r="E227" s="29" t="s">
        <v>842</v>
      </c>
      <c r="F227" s="29" t="s">
        <v>43</v>
      </c>
      <c r="G227" s="30">
        <v>1833</v>
      </c>
      <c r="H227" s="31">
        <f>G227-$G$8</f>
        <v>-1141</v>
      </c>
      <c r="I227" s="32">
        <v>576</v>
      </c>
      <c r="J227" s="11">
        <f>RANK(I227,$I$9:$I$232,0)</f>
        <v>217</v>
      </c>
      <c r="K227" s="32">
        <v>581</v>
      </c>
      <c r="L227" s="11">
        <f>RANK(K227,$K$9:$K$232,0)</f>
        <v>221</v>
      </c>
      <c r="M227" s="32">
        <v>676</v>
      </c>
      <c r="N227" s="11">
        <f>RANK(M227,$M$9:$M$232,0)</f>
        <v>215</v>
      </c>
    </row>
    <row r="228" spans="1:14" ht="12.75">
      <c r="A228" s="27">
        <f>RANK(G228,$G$9:$G$232,0)</f>
        <v>220</v>
      </c>
      <c r="B228" s="28" t="s">
        <v>843</v>
      </c>
      <c r="C228" s="29" t="s">
        <v>23</v>
      </c>
      <c r="D228" s="29" t="s">
        <v>15</v>
      </c>
      <c r="E228" s="29" t="s">
        <v>359</v>
      </c>
      <c r="F228" s="29" t="s">
        <v>43</v>
      </c>
      <c r="G228" s="30">
        <v>1832</v>
      </c>
      <c r="H228" s="31">
        <f>G228-$G$8</f>
        <v>-1142</v>
      </c>
      <c r="I228" s="32">
        <v>510</v>
      </c>
      <c r="J228" s="11">
        <f>RANK(I228,$I$9:$I$232,0)</f>
        <v>223</v>
      </c>
      <c r="K228" s="32">
        <v>614</v>
      </c>
      <c r="L228" s="11">
        <f>RANK(K228,$K$9:$K$232,0)</f>
        <v>215</v>
      </c>
      <c r="M228" s="32">
        <v>708</v>
      </c>
      <c r="N228" s="11">
        <f>RANK(M228,$M$9:$M$232,0)</f>
        <v>206</v>
      </c>
    </row>
    <row r="229" spans="1:14" ht="12.75">
      <c r="A229" s="27">
        <f>RANK(G229,$G$9:$G$232,0)</f>
        <v>221</v>
      </c>
      <c r="B229" s="28" t="s">
        <v>846</v>
      </c>
      <c r="C229" s="29" t="s">
        <v>61</v>
      </c>
      <c r="D229" s="29" t="s">
        <v>17</v>
      </c>
      <c r="E229" s="29" t="s">
        <v>280</v>
      </c>
      <c r="F229" s="29" t="s">
        <v>43</v>
      </c>
      <c r="G229" s="30">
        <v>1791</v>
      </c>
      <c r="H229" s="31">
        <f>G229-$G$8</f>
        <v>-1183</v>
      </c>
      <c r="I229" s="32">
        <v>590</v>
      </c>
      <c r="J229" s="11">
        <f>RANK(I229,$I$9:$I$232,0)</f>
        <v>213</v>
      </c>
      <c r="K229" s="32">
        <v>618</v>
      </c>
      <c r="L229" s="11">
        <f>RANK(K229,$K$9:$K$232,0)</f>
        <v>212</v>
      </c>
      <c r="M229" s="32">
        <v>583</v>
      </c>
      <c r="N229" s="11">
        <f>RANK(M229,$M$9:$M$232,0)</f>
        <v>222</v>
      </c>
    </row>
    <row r="230" spans="1:14" ht="12.75">
      <c r="A230" s="27">
        <f>RANK(G230,$G$9:$G$232,0)</f>
        <v>222</v>
      </c>
      <c r="B230" s="28" t="s">
        <v>851</v>
      </c>
      <c r="C230" s="32"/>
      <c r="D230" s="29" t="s">
        <v>546</v>
      </c>
      <c r="E230" s="29" t="s">
        <v>586</v>
      </c>
      <c r="F230" s="32" t="s">
        <v>43</v>
      </c>
      <c r="G230" s="30">
        <v>1732</v>
      </c>
      <c r="H230" s="31">
        <f>G230-$G$8</f>
        <v>-1242</v>
      </c>
      <c r="I230" s="32">
        <v>583</v>
      </c>
      <c r="J230" s="11">
        <f>RANK(I230,$I$9:$I$232,0)</f>
        <v>216</v>
      </c>
      <c r="K230" s="32">
        <v>461</v>
      </c>
      <c r="L230" s="11">
        <f>RANK(K230,$K$9:$K$232,0)</f>
        <v>224</v>
      </c>
      <c r="M230" s="32">
        <v>688</v>
      </c>
      <c r="N230" s="11">
        <f>RANK(M230,$M$9:$M$232,0)</f>
        <v>212</v>
      </c>
    </row>
    <row r="231" spans="1:14" ht="12.75">
      <c r="A231" s="27">
        <f>RANK(G231,$G$9:$G$232,0)</f>
        <v>223</v>
      </c>
      <c r="B231" s="28" t="s">
        <v>858</v>
      </c>
      <c r="C231" s="29" t="s">
        <v>61</v>
      </c>
      <c r="D231" s="29" t="s">
        <v>16</v>
      </c>
      <c r="E231" s="29" t="s">
        <v>777</v>
      </c>
      <c r="F231" s="29" t="s">
        <v>43</v>
      </c>
      <c r="G231" s="30">
        <v>1653</v>
      </c>
      <c r="H231" s="31">
        <f>G231-$G$8</f>
        <v>-1321</v>
      </c>
      <c r="I231" s="32">
        <v>540</v>
      </c>
      <c r="J231" s="11">
        <f>RANK(I231,$I$9:$I$232,0)</f>
        <v>221</v>
      </c>
      <c r="K231" s="32">
        <v>598</v>
      </c>
      <c r="L231" s="11">
        <f>RANK(K231,$K$9:$K$232,0)</f>
        <v>219</v>
      </c>
      <c r="M231" s="32">
        <v>515</v>
      </c>
      <c r="N231" s="11">
        <f>RANK(M231,$M$9:$M$232,0)</f>
        <v>223</v>
      </c>
    </row>
    <row r="232" spans="1:14" ht="12.75">
      <c r="A232" s="27">
        <f>RANK(G232,$G$9:$G$232,0)</f>
        <v>224</v>
      </c>
      <c r="B232" s="28" t="s">
        <v>861</v>
      </c>
      <c r="C232" s="32"/>
      <c r="D232" s="29" t="s">
        <v>546</v>
      </c>
      <c r="E232" s="29" t="s">
        <v>586</v>
      </c>
      <c r="F232" s="32" t="s">
        <v>43</v>
      </c>
      <c r="G232" s="30">
        <v>1446</v>
      </c>
      <c r="H232" s="31">
        <f>G232-$G$8</f>
        <v>-1528</v>
      </c>
      <c r="I232" s="32">
        <v>432</v>
      </c>
      <c r="J232" s="11">
        <f>RANK(I232,$I$9:$I$232,0)</f>
        <v>224</v>
      </c>
      <c r="K232" s="32">
        <v>512</v>
      </c>
      <c r="L232" s="11">
        <f>RANK(K232,$K$9:$K$232,0)</f>
        <v>223</v>
      </c>
      <c r="M232" s="32">
        <v>502</v>
      </c>
      <c r="N232" s="11">
        <f>RANK(M232,$M$9:$M$232,0)</f>
        <v>224</v>
      </c>
    </row>
  </sheetData>
  <sheetProtection selectLockedCells="1" selectUnlockedCells="1"/>
  <mergeCells count="2">
    <mergeCell ref="A1:N1"/>
    <mergeCell ref="A2:N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75"/>
  <sheetViews>
    <sheetView tabSelected="1" workbookViewId="0" topLeftCell="A1">
      <pane ySplit="8" topLeftCell="A9" activePane="bottomLeft" state="frozen"/>
      <selection pane="topLeft" activeCell="A1" sqref="A1"/>
      <selection pane="bottomLeft" activeCell="R22" sqref="R22"/>
    </sheetView>
  </sheetViews>
  <sheetFormatPr defaultColWidth="11.421875" defaultRowHeight="15"/>
  <cols>
    <col min="1" max="1" width="5.140625" style="36" customWidth="1"/>
    <col min="2" max="2" width="29.140625" style="37" customWidth="1"/>
    <col min="3" max="3" width="4.140625" style="36" customWidth="1"/>
    <col min="4" max="4" width="5.57421875" style="36" customWidth="1"/>
    <col min="5" max="5" width="5.28125" style="36" customWidth="1"/>
    <col min="6" max="6" width="3.140625" style="36" customWidth="1"/>
    <col min="7" max="7" width="6.57421875" style="36" customWidth="1"/>
    <col min="8" max="9" width="4.8515625" style="36" customWidth="1"/>
    <col min="10" max="10" width="3.421875" style="36" customWidth="1"/>
    <col min="11" max="11" width="3.8515625" style="36" customWidth="1"/>
    <col min="12" max="12" width="3.421875" style="36" customWidth="1"/>
    <col min="13" max="13" width="3.8515625" style="36" customWidth="1"/>
    <col min="14" max="14" width="3.421875" style="36" customWidth="1"/>
    <col min="15" max="16384" width="10.57421875" style="36" customWidth="1"/>
  </cols>
  <sheetData>
    <row r="1" spans="1:14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10">
        <v>41553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43"/>
      <c r="B3" s="44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2.75">
      <c r="A4" s="49" t="s">
        <v>869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2.75">
      <c r="A5" s="42" t="s">
        <v>870</v>
      </c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7" spans="1:14" ht="12.75">
      <c r="A7" s="16" t="s">
        <v>20</v>
      </c>
      <c r="B7" s="17" t="s">
        <v>21</v>
      </c>
      <c r="C7" s="16" t="s">
        <v>22</v>
      </c>
      <c r="D7" s="16" t="s">
        <v>864</v>
      </c>
      <c r="E7" s="16" t="s">
        <v>24</v>
      </c>
      <c r="F7" s="16" t="s">
        <v>25</v>
      </c>
      <c r="G7" s="16" t="s">
        <v>26</v>
      </c>
      <c r="H7" s="18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6" t="s">
        <v>33</v>
      </c>
    </row>
    <row r="8" spans="1:14" ht="12.75">
      <c r="A8" s="45"/>
      <c r="B8" s="46" t="s">
        <v>40</v>
      </c>
      <c r="C8" s="45"/>
      <c r="D8" s="45"/>
      <c r="E8" s="45"/>
      <c r="F8" s="45"/>
      <c r="G8" s="45">
        <f>SUM(I8+K8+M8)</f>
        <v>2974</v>
      </c>
      <c r="H8" s="47"/>
      <c r="I8" s="48">
        <v>1032</v>
      </c>
      <c r="J8" s="48"/>
      <c r="K8" s="48">
        <v>968</v>
      </c>
      <c r="L8" s="48"/>
      <c r="M8" s="48">
        <v>974</v>
      </c>
      <c r="N8" s="45"/>
    </row>
    <row r="9" spans="1:14" ht="12.75">
      <c r="A9" s="27">
        <f>RANK(G9,$G$9:$G$175,0)</f>
        <v>1</v>
      </c>
      <c r="B9" s="23" t="s">
        <v>64</v>
      </c>
      <c r="C9" s="22" t="s">
        <v>61</v>
      </c>
      <c r="D9" s="22" t="s">
        <v>4</v>
      </c>
      <c r="E9" s="22" t="s">
        <v>65</v>
      </c>
      <c r="F9" s="22" t="s">
        <v>43</v>
      </c>
      <c r="G9" s="34">
        <v>2833</v>
      </c>
      <c r="H9" s="31">
        <f>G9-$G$8</f>
        <v>-141</v>
      </c>
      <c r="I9" s="35">
        <v>1003</v>
      </c>
      <c r="J9" s="11">
        <f>RANK(I9,$I$9:$I$175,0)</f>
        <v>3</v>
      </c>
      <c r="K9" s="35">
        <v>880</v>
      </c>
      <c r="L9" s="11">
        <f>RANK(K9,$K$9:$K$175,0)</f>
        <v>5</v>
      </c>
      <c r="M9" s="35">
        <v>950</v>
      </c>
      <c r="N9" s="11">
        <f>RANK(M9,$M$9:$M$175,0)</f>
        <v>2</v>
      </c>
    </row>
    <row r="10" spans="1:14" ht="12.75">
      <c r="A10" s="27">
        <f>RANK(G10,$G$9:$G$175,0)</f>
        <v>2</v>
      </c>
      <c r="B10" s="23" t="s">
        <v>118</v>
      </c>
      <c r="C10" s="22" t="s">
        <v>61</v>
      </c>
      <c r="D10" s="22" t="s">
        <v>3</v>
      </c>
      <c r="E10" s="22" t="s">
        <v>119</v>
      </c>
      <c r="F10" s="22" t="s">
        <v>43</v>
      </c>
      <c r="G10" s="34">
        <v>2752</v>
      </c>
      <c r="H10" s="31">
        <f>G10-$G$8</f>
        <v>-222</v>
      </c>
      <c r="I10" s="35">
        <v>1013</v>
      </c>
      <c r="J10" s="11">
        <f>RANK(I10,$I$9:$I$175,0)</f>
        <v>2</v>
      </c>
      <c r="K10" s="35">
        <v>824</v>
      </c>
      <c r="L10" s="11">
        <f>RANK(K10,$K$9:$K$175,0)</f>
        <v>19</v>
      </c>
      <c r="M10" s="35">
        <v>915</v>
      </c>
      <c r="N10" s="11">
        <f>RANK(M10,$M$9:$M$175,0)</f>
        <v>10</v>
      </c>
    </row>
    <row r="11" spans="1:14" ht="12.75">
      <c r="A11" s="27">
        <f>RANK(G11,$G$9:$G$175,0)</f>
        <v>3</v>
      </c>
      <c r="B11" s="23" t="s">
        <v>120</v>
      </c>
      <c r="C11" s="22" t="s">
        <v>23</v>
      </c>
      <c r="D11" s="22" t="s">
        <v>3</v>
      </c>
      <c r="E11" s="22" t="s">
        <v>121</v>
      </c>
      <c r="F11" s="22" t="s">
        <v>43</v>
      </c>
      <c r="G11" s="34">
        <v>2748</v>
      </c>
      <c r="H11" s="31">
        <f>G11-$G$8</f>
        <v>-226</v>
      </c>
      <c r="I11" s="35">
        <v>971</v>
      </c>
      <c r="J11" s="11">
        <f>RANK(I11,$I$9:$I$175,0)</f>
        <v>11</v>
      </c>
      <c r="K11" s="35">
        <v>903</v>
      </c>
      <c r="L11" s="11">
        <f>RANK(K11,$K$9:$K$175,0)</f>
        <v>2</v>
      </c>
      <c r="M11" s="35">
        <v>874</v>
      </c>
      <c r="N11" s="11">
        <f>RANK(M11,$M$9:$M$175,0)</f>
        <v>28</v>
      </c>
    </row>
    <row r="12" spans="1:14" ht="12.75">
      <c r="A12" s="27">
        <f>RANK(G12,$G$9:$G$175,0)</f>
        <v>4</v>
      </c>
      <c r="B12" s="23" t="s">
        <v>129</v>
      </c>
      <c r="C12" s="22" t="s">
        <v>113</v>
      </c>
      <c r="D12" s="22" t="s">
        <v>6</v>
      </c>
      <c r="E12" s="22" t="s">
        <v>130</v>
      </c>
      <c r="F12" s="22" t="s">
        <v>43</v>
      </c>
      <c r="G12" s="34">
        <v>2735</v>
      </c>
      <c r="H12" s="31">
        <f>G12-$G$8</f>
        <v>-239</v>
      </c>
      <c r="I12" s="35">
        <v>961</v>
      </c>
      <c r="J12" s="11">
        <f>RANK(I12,$I$9:$I$175,0)</f>
        <v>13</v>
      </c>
      <c r="K12" s="35">
        <v>877</v>
      </c>
      <c r="L12" s="11">
        <f>RANK(K12,$K$9:$K$175,0)</f>
        <v>6</v>
      </c>
      <c r="M12" s="35">
        <v>897</v>
      </c>
      <c r="N12" s="11">
        <f>RANK(M12,$M$9:$M$175,0)</f>
        <v>15</v>
      </c>
    </row>
    <row r="13" spans="1:14" ht="12.75">
      <c r="A13" s="27">
        <f>RANK(G13,$G$9:$G$175,0)</f>
        <v>5</v>
      </c>
      <c r="B13" s="23" t="s">
        <v>131</v>
      </c>
      <c r="C13" s="22" t="s">
        <v>61</v>
      </c>
      <c r="D13" s="22" t="s">
        <v>5</v>
      </c>
      <c r="E13" s="22" t="s">
        <v>132</v>
      </c>
      <c r="F13" s="22" t="s">
        <v>43</v>
      </c>
      <c r="G13" s="34">
        <v>2733</v>
      </c>
      <c r="H13" s="31">
        <f>G13-$G$8</f>
        <v>-241</v>
      </c>
      <c r="I13" s="35">
        <v>990</v>
      </c>
      <c r="J13" s="11">
        <f>RANK(I13,$I$9:$I$175,0)</f>
        <v>7</v>
      </c>
      <c r="K13" s="35">
        <v>820</v>
      </c>
      <c r="L13" s="11">
        <f>RANK(K13,$K$9:$K$175,0)</f>
        <v>20</v>
      </c>
      <c r="M13" s="35">
        <v>923</v>
      </c>
      <c r="N13" s="11">
        <f>RANK(M13,$M$9:$M$175,0)</f>
        <v>7</v>
      </c>
    </row>
    <row r="14" spans="1:14" ht="12.75">
      <c r="A14" s="27">
        <f>RANK(G14,$G$9:$G$175,0)</f>
        <v>6</v>
      </c>
      <c r="B14" s="23" t="s">
        <v>139</v>
      </c>
      <c r="C14" s="22" t="s">
        <v>61</v>
      </c>
      <c r="D14" s="22" t="s">
        <v>6</v>
      </c>
      <c r="E14" s="22" t="s">
        <v>140</v>
      </c>
      <c r="F14" s="22" t="s">
        <v>43</v>
      </c>
      <c r="G14" s="34">
        <v>2722</v>
      </c>
      <c r="H14" s="31">
        <f>G14-$G$8</f>
        <v>-252</v>
      </c>
      <c r="I14" s="35">
        <v>1018</v>
      </c>
      <c r="J14" s="11">
        <f>RANK(I14,$I$9:$I$175,0)</f>
        <v>1</v>
      </c>
      <c r="K14" s="35">
        <v>831</v>
      </c>
      <c r="L14" s="11">
        <f>RANK(K14,$K$9:$K$175,0)</f>
        <v>16</v>
      </c>
      <c r="M14" s="35">
        <v>873</v>
      </c>
      <c r="N14" s="11">
        <f>RANK(M14,$M$9:$M$175,0)</f>
        <v>30</v>
      </c>
    </row>
    <row r="15" spans="1:14" ht="12.75">
      <c r="A15" s="27">
        <f>RANK(G15,$G$9:$G$175,0)</f>
        <v>7</v>
      </c>
      <c r="B15" s="23" t="s">
        <v>152</v>
      </c>
      <c r="C15" s="22" t="s">
        <v>23</v>
      </c>
      <c r="D15" s="22" t="s">
        <v>3</v>
      </c>
      <c r="E15" s="22" t="s">
        <v>140</v>
      </c>
      <c r="F15" s="22" t="s">
        <v>43</v>
      </c>
      <c r="G15" s="34">
        <v>2707</v>
      </c>
      <c r="H15" s="31">
        <f>G15-$G$8</f>
        <v>-267</v>
      </c>
      <c r="I15" s="35">
        <v>965</v>
      </c>
      <c r="J15" s="11">
        <f>RANK(I15,$I$9:$I$175,0)</f>
        <v>12</v>
      </c>
      <c r="K15" s="35">
        <v>859</v>
      </c>
      <c r="L15" s="11">
        <f>RANK(K15,$K$9:$K$175,0)</f>
        <v>11</v>
      </c>
      <c r="M15" s="35">
        <v>883</v>
      </c>
      <c r="N15" s="11">
        <f>RANK(M15,$M$9:$M$175,0)</f>
        <v>24</v>
      </c>
    </row>
    <row r="16" spans="1:14" ht="12.75">
      <c r="A16" s="27">
        <f>RANK(G16,$G$9:$G$175,0)</f>
        <v>8</v>
      </c>
      <c r="B16" s="23" t="s">
        <v>156</v>
      </c>
      <c r="C16" s="22" t="s">
        <v>23</v>
      </c>
      <c r="D16" s="22" t="s">
        <v>3</v>
      </c>
      <c r="E16" s="22" t="s">
        <v>157</v>
      </c>
      <c r="F16" s="22" t="s">
        <v>43</v>
      </c>
      <c r="G16" s="34">
        <v>2699</v>
      </c>
      <c r="H16" s="31">
        <f>G16-$G$8</f>
        <v>-275</v>
      </c>
      <c r="I16" s="35">
        <v>1003</v>
      </c>
      <c r="J16" s="11">
        <f>RANK(I16,$I$9:$I$175,0)</f>
        <v>3</v>
      </c>
      <c r="K16" s="35">
        <v>749</v>
      </c>
      <c r="L16" s="11">
        <f>RANK(K16,$K$9:$K$175,0)</f>
        <v>64</v>
      </c>
      <c r="M16" s="35">
        <v>947</v>
      </c>
      <c r="N16" s="11">
        <f>RANK(M16,$M$9:$M$175,0)</f>
        <v>3</v>
      </c>
    </row>
    <row r="17" spans="1:14" ht="12.75">
      <c r="A17" s="27">
        <f>RANK(G17,$G$9:$G$175,0)</f>
        <v>9</v>
      </c>
      <c r="B17" s="23" t="s">
        <v>172</v>
      </c>
      <c r="C17" s="22" t="s">
        <v>61</v>
      </c>
      <c r="D17" s="22" t="s">
        <v>7</v>
      </c>
      <c r="E17" s="22" t="s">
        <v>173</v>
      </c>
      <c r="F17" s="22" t="s">
        <v>43</v>
      </c>
      <c r="G17" s="34">
        <v>2684</v>
      </c>
      <c r="H17" s="31">
        <f>G17-$G$8</f>
        <v>-290</v>
      </c>
      <c r="I17" s="35">
        <v>979</v>
      </c>
      <c r="J17" s="11">
        <f>RANK(I17,$I$9:$I$175,0)</f>
        <v>10</v>
      </c>
      <c r="K17" s="35">
        <v>784</v>
      </c>
      <c r="L17" s="11">
        <f>RANK(K17,$K$9:$K$175,0)</f>
        <v>34</v>
      </c>
      <c r="M17" s="35">
        <v>921</v>
      </c>
      <c r="N17" s="11">
        <f>RANK(M17,$M$9:$M$175,0)</f>
        <v>8</v>
      </c>
    </row>
    <row r="18" spans="1:14" ht="12.75">
      <c r="A18" s="27">
        <f>RANK(G18,$G$9:$G$175,0)</f>
        <v>10</v>
      </c>
      <c r="B18" s="23" t="s">
        <v>176</v>
      </c>
      <c r="C18" s="22" t="s">
        <v>61</v>
      </c>
      <c r="D18" s="22" t="s">
        <v>5</v>
      </c>
      <c r="E18" s="22" t="s">
        <v>177</v>
      </c>
      <c r="F18" s="22" t="s">
        <v>43</v>
      </c>
      <c r="G18" s="34">
        <v>2682</v>
      </c>
      <c r="H18" s="31">
        <f>G18-$G$8</f>
        <v>-292</v>
      </c>
      <c r="I18" s="35">
        <v>992</v>
      </c>
      <c r="J18" s="11">
        <f>RANK(I18,$I$9:$I$175,0)</f>
        <v>6</v>
      </c>
      <c r="K18" s="35">
        <v>773</v>
      </c>
      <c r="L18" s="11">
        <f>RANK(K18,$K$9:$K$175,0)</f>
        <v>39</v>
      </c>
      <c r="M18" s="35">
        <v>917</v>
      </c>
      <c r="N18" s="11">
        <f>RANK(M18,$M$9:$M$175,0)</f>
        <v>9</v>
      </c>
    </row>
    <row r="19" spans="1:14" ht="12.75">
      <c r="A19" s="27">
        <f>RANK(G19,$G$9:$G$175,0)</f>
        <v>11</v>
      </c>
      <c r="B19" s="23" t="s">
        <v>185</v>
      </c>
      <c r="C19" s="22" t="s">
        <v>23</v>
      </c>
      <c r="D19" s="22" t="s">
        <v>7</v>
      </c>
      <c r="E19" s="22" t="s">
        <v>186</v>
      </c>
      <c r="F19" s="22" t="s">
        <v>43</v>
      </c>
      <c r="G19" s="34">
        <v>2673</v>
      </c>
      <c r="H19" s="31">
        <f>G19-$G$8</f>
        <v>-301</v>
      </c>
      <c r="I19" s="35">
        <v>940</v>
      </c>
      <c r="J19" s="11">
        <f>RANK(I19,$I$9:$I$175,0)</f>
        <v>16</v>
      </c>
      <c r="K19" s="35">
        <v>871</v>
      </c>
      <c r="L19" s="11">
        <f>RANK(K19,$K$9:$K$175,0)</f>
        <v>9</v>
      </c>
      <c r="M19" s="35">
        <v>862</v>
      </c>
      <c r="N19" s="11">
        <f>RANK(M19,$M$9:$M$175,0)</f>
        <v>43</v>
      </c>
    </row>
    <row r="20" spans="1:14" ht="12.75">
      <c r="A20" s="27">
        <f>RANK(G20,$G$9:$G$175,0)</f>
        <v>12</v>
      </c>
      <c r="B20" s="23" t="s">
        <v>189</v>
      </c>
      <c r="C20" s="22" t="s">
        <v>61</v>
      </c>
      <c r="D20" s="22" t="s">
        <v>3</v>
      </c>
      <c r="E20" s="22" t="s">
        <v>190</v>
      </c>
      <c r="F20" s="22" t="s">
        <v>43</v>
      </c>
      <c r="G20" s="34">
        <v>2669</v>
      </c>
      <c r="H20" s="31">
        <f>G20-$G$8</f>
        <v>-305</v>
      </c>
      <c r="I20" s="35">
        <v>953</v>
      </c>
      <c r="J20" s="11">
        <f>RANK(I20,$I$9:$I$175,0)</f>
        <v>14</v>
      </c>
      <c r="K20" s="35">
        <v>763</v>
      </c>
      <c r="L20" s="11">
        <f>RANK(K20,$K$9:$K$175,0)</f>
        <v>54</v>
      </c>
      <c r="M20" s="35">
        <v>953</v>
      </c>
      <c r="N20" s="11">
        <f>RANK(M20,$M$9:$M$175,0)</f>
        <v>1</v>
      </c>
    </row>
    <row r="21" spans="1:14" ht="12.75">
      <c r="A21" s="27">
        <f>RANK(G21,$G$9:$G$175,0)</f>
        <v>13</v>
      </c>
      <c r="B21" s="23" t="s">
        <v>195</v>
      </c>
      <c r="C21" s="22" t="s">
        <v>23</v>
      </c>
      <c r="D21" s="22" t="s">
        <v>6</v>
      </c>
      <c r="E21" s="22" t="s">
        <v>190</v>
      </c>
      <c r="F21" s="22" t="s">
        <v>43</v>
      </c>
      <c r="G21" s="34">
        <v>2663</v>
      </c>
      <c r="H21" s="31">
        <f>G21-$G$8</f>
        <v>-311</v>
      </c>
      <c r="I21" s="35">
        <v>930</v>
      </c>
      <c r="J21" s="11">
        <f>RANK(I21,$I$9:$I$175,0)</f>
        <v>19</v>
      </c>
      <c r="K21" s="35">
        <v>851</v>
      </c>
      <c r="L21" s="11">
        <f>RANK(K21,$K$9:$K$175,0)</f>
        <v>13</v>
      </c>
      <c r="M21" s="35">
        <v>882</v>
      </c>
      <c r="N21" s="11">
        <f>RANK(M21,$M$9:$M$175,0)</f>
        <v>26</v>
      </c>
    </row>
    <row r="22" spans="1:14" ht="12.75">
      <c r="A22" s="27">
        <f>RANK(G22,$G$9:$G$175,0)</f>
        <v>14</v>
      </c>
      <c r="B22" s="23" t="s">
        <v>201</v>
      </c>
      <c r="C22" s="22" t="s">
        <v>23</v>
      </c>
      <c r="D22" s="22" t="s">
        <v>6</v>
      </c>
      <c r="E22" s="22" t="s">
        <v>190</v>
      </c>
      <c r="F22" s="22" t="s">
        <v>43</v>
      </c>
      <c r="G22" s="34">
        <v>2654</v>
      </c>
      <c r="H22" s="31">
        <f>G22-$G$8</f>
        <v>-320</v>
      </c>
      <c r="I22" s="35">
        <v>997</v>
      </c>
      <c r="J22" s="11">
        <f>RANK(I22,$I$9:$I$175,0)</f>
        <v>5</v>
      </c>
      <c r="K22" s="35">
        <v>762</v>
      </c>
      <c r="L22" s="11">
        <f>RANK(K22,$K$9:$K$175,0)</f>
        <v>55</v>
      </c>
      <c r="M22" s="35">
        <v>895</v>
      </c>
      <c r="N22" s="11">
        <f>RANK(M22,$M$9:$M$175,0)</f>
        <v>17</v>
      </c>
    </row>
    <row r="23" spans="1:14" ht="12.75">
      <c r="A23" s="27">
        <f>RANK(G23,$G$9:$G$175,0)</f>
        <v>15</v>
      </c>
      <c r="B23" s="23" t="s">
        <v>210</v>
      </c>
      <c r="C23" s="22" t="s">
        <v>61</v>
      </c>
      <c r="D23" s="22" t="s">
        <v>6</v>
      </c>
      <c r="E23" s="22" t="s">
        <v>119</v>
      </c>
      <c r="F23" s="22" t="s">
        <v>43</v>
      </c>
      <c r="G23" s="34">
        <v>2642</v>
      </c>
      <c r="H23" s="31">
        <f>G23-$G$8</f>
        <v>-332</v>
      </c>
      <c r="I23" s="35">
        <v>878</v>
      </c>
      <c r="J23" s="11">
        <f>RANK(I23,$I$9:$I$175,0)</f>
        <v>30</v>
      </c>
      <c r="K23" s="35">
        <v>817</v>
      </c>
      <c r="L23" s="11">
        <f>RANK(K23,$K$9:$K$175,0)</f>
        <v>22</v>
      </c>
      <c r="M23" s="35">
        <v>947</v>
      </c>
      <c r="N23" s="11">
        <f>RANK(M23,$M$9:$M$175,0)</f>
        <v>3</v>
      </c>
    </row>
    <row r="24" spans="1:14" ht="12.75">
      <c r="A24" s="27">
        <f>RANK(G24,$G$9:$G$175,0)</f>
        <v>16</v>
      </c>
      <c r="B24" s="23" t="s">
        <v>211</v>
      </c>
      <c r="C24" s="22" t="s">
        <v>23</v>
      </c>
      <c r="D24" s="22" t="s">
        <v>4</v>
      </c>
      <c r="E24" s="22" t="s">
        <v>212</v>
      </c>
      <c r="F24" s="22" t="s">
        <v>43</v>
      </c>
      <c r="G24" s="34">
        <v>2640</v>
      </c>
      <c r="H24" s="31">
        <f>G24-$G$8</f>
        <v>-334</v>
      </c>
      <c r="I24" s="35">
        <v>926</v>
      </c>
      <c r="J24" s="11">
        <f>RANK(I24,$I$9:$I$175,0)</f>
        <v>20</v>
      </c>
      <c r="K24" s="35">
        <v>817</v>
      </c>
      <c r="L24" s="11">
        <f>RANK(K24,$K$9:$K$175,0)</f>
        <v>22</v>
      </c>
      <c r="M24" s="35">
        <v>897</v>
      </c>
      <c r="N24" s="11">
        <f>RANK(M24,$M$9:$M$175,0)</f>
        <v>15</v>
      </c>
    </row>
    <row r="25" spans="1:14" ht="12.75">
      <c r="A25" s="27">
        <f>RANK(G25,$G$9:$G$175,0)</f>
        <v>17</v>
      </c>
      <c r="B25" s="23" t="s">
        <v>215</v>
      </c>
      <c r="C25" s="22" t="s">
        <v>23</v>
      </c>
      <c r="D25" s="22" t="s">
        <v>3</v>
      </c>
      <c r="E25" s="22" t="s">
        <v>119</v>
      </c>
      <c r="F25" s="22" t="s">
        <v>43</v>
      </c>
      <c r="G25" s="34">
        <v>2639</v>
      </c>
      <c r="H25" s="31">
        <f>G25-$G$8</f>
        <v>-335</v>
      </c>
      <c r="I25" s="35">
        <v>885</v>
      </c>
      <c r="J25" s="11">
        <f>RANK(I25,$I$9:$I$175,0)</f>
        <v>28</v>
      </c>
      <c r="K25" s="35">
        <v>873</v>
      </c>
      <c r="L25" s="11">
        <f>RANK(K25,$K$9:$K$175,0)</f>
        <v>8</v>
      </c>
      <c r="M25" s="35">
        <v>881</v>
      </c>
      <c r="N25" s="11">
        <f>RANK(M25,$M$9:$M$175,0)</f>
        <v>27</v>
      </c>
    </row>
    <row r="26" spans="1:14" ht="12.75">
      <c r="A26" s="27">
        <f>RANK(G26,$G$9:$G$175,0)</f>
        <v>18</v>
      </c>
      <c r="B26" s="23" t="s">
        <v>216</v>
      </c>
      <c r="C26" s="22" t="s">
        <v>113</v>
      </c>
      <c r="D26" s="22" t="s">
        <v>7</v>
      </c>
      <c r="E26" s="22" t="s">
        <v>217</v>
      </c>
      <c r="F26" s="22" t="s">
        <v>43</v>
      </c>
      <c r="G26" s="34">
        <v>2637</v>
      </c>
      <c r="H26" s="31">
        <f>G26-$G$8</f>
        <v>-337</v>
      </c>
      <c r="I26" s="35">
        <v>877</v>
      </c>
      <c r="J26" s="11">
        <f>RANK(I26,$I$9:$I$175,0)</f>
        <v>31</v>
      </c>
      <c r="K26" s="35">
        <v>817</v>
      </c>
      <c r="L26" s="11">
        <f>RANK(K26,$K$9:$K$175,0)</f>
        <v>22</v>
      </c>
      <c r="M26" s="35">
        <v>943</v>
      </c>
      <c r="N26" s="11">
        <f>RANK(M26,$M$9:$M$175,0)</f>
        <v>5</v>
      </c>
    </row>
    <row r="27" spans="1:14" ht="12.75">
      <c r="A27" s="27">
        <f>RANK(G27,$G$9:$G$175,0)</f>
        <v>19</v>
      </c>
      <c r="B27" s="23" t="s">
        <v>222</v>
      </c>
      <c r="C27" s="22" t="s">
        <v>61</v>
      </c>
      <c r="D27" s="22" t="s">
        <v>5</v>
      </c>
      <c r="E27" s="22" t="s">
        <v>223</v>
      </c>
      <c r="F27" s="22" t="s">
        <v>43</v>
      </c>
      <c r="G27" s="34">
        <v>2626</v>
      </c>
      <c r="H27" s="31">
        <f>G27-$G$8</f>
        <v>-348</v>
      </c>
      <c r="I27" s="35">
        <v>889</v>
      </c>
      <c r="J27" s="11">
        <f>RANK(I27,$I$9:$I$175,0)</f>
        <v>26</v>
      </c>
      <c r="K27" s="35">
        <v>838</v>
      </c>
      <c r="L27" s="11">
        <f>RANK(K27,$K$9:$K$175,0)</f>
        <v>15</v>
      </c>
      <c r="M27" s="35">
        <v>899</v>
      </c>
      <c r="N27" s="11">
        <f>RANK(M27,$M$9:$M$175,0)</f>
        <v>14</v>
      </c>
    </row>
    <row r="28" spans="1:14" ht="12.75">
      <c r="A28" s="27">
        <f>RANK(G28,$G$9:$G$175,0)</f>
        <v>20</v>
      </c>
      <c r="B28" s="23" t="s">
        <v>226</v>
      </c>
      <c r="C28" s="22" t="s">
        <v>113</v>
      </c>
      <c r="D28" s="22" t="s">
        <v>6</v>
      </c>
      <c r="E28" s="22" t="s">
        <v>65</v>
      </c>
      <c r="F28" s="22" t="s">
        <v>43</v>
      </c>
      <c r="G28" s="34">
        <v>2623</v>
      </c>
      <c r="H28" s="31">
        <f>G28-$G$8</f>
        <v>-351</v>
      </c>
      <c r="I28" s="35">
        <v>864</v>
      </c>
      <c r="J28" s="11">
        <f>RANK(I28,$I$9:$I$175,0)</f>
        <v>35</v>
      </c>
      <c r="K28" s="35">
        <v>865</v>
      </c>
      <c r="L28" s="11">
        <f>RANK(K28,$K$9:$K$175,0)</f>
        <v>10</v>
      </c>
      <c r="M28" s="35">
        <v>894</v>
      </c>
      <c r="N28" s="11">
        <f>RANK(M28,$M$9:$M$175,0)</f>
        <v>18</v>
      </c>
    </row>
    <row r="29" spans="1:14" ht="12.75">
      <c r="A29" s="27">
        <f>RANK(G29,$G$9:$G$175,0)</f>
        <v>21</v>
      </c>
      <c r="B29" s="23" t="s">
        <v>230</v>
      </c>
      <c r="C29" s="22" t="s">
        <v>113</v>
      </c>
      <c r="D29" s="22" t="s">
        <v>4</v>
      </c>
      <c r="E29" s="22" t="s">
        <v>140</v>
      </c>
      <c r="F29" s="22" t="s">
        <v>43</v>
      </c>
      <c r="G29" s="34">
        <v>2619</v>
      </c>
      <c r="H29" s="31">
        <f>G29-$G$8</f>
        <v>-355</v>
      </c>
      <c r="I29" s="35">
        <v>858</v>
      </c>
      <c r="J29" s="11">
        <f>RANK(I29,$I$9:$I$175,0)</f>
        <v>40</v>
      </c>
      <c r="K29" s="35">
        <v>877</v>
      </c>
      <c r="L29" s="11">
        <f>RANK(K29,$K$9:$K$175,0)</f>
        <v>6</v>
      </c>
      <c r="M29" s="35">
        <v>884</v>
      </c>
      <c r="N29" s="11">
        <f>RANK(M29,$M$9:$M$175,0)</f>
        <v>23</v>
      </c>
    </row>
    <row r="30" spans="1:14" ht="12.75">
      <c r="A30" s="27">
        <f>RANK(G30,$G$9:$G$175,0)</f>
        <v>22</v>
      </c>
      <c r="B30" s="23" t="s">
        <v>236</v>
      </c>
      <c r="C30" s="22" t="s">
        <v>61</v>
      </c>
      <c r="D30" s="22" t="s">
        <v>5</v>
      </c>
      <c r="E30" s="22" t="s">
        <v>121</v>
      </c>
      <c r="F30" s="22" t="s">
        <v>43</v>
      </c>
      <c r="G30" s="34">
        <v>2609</v>
      </c>
      <c r="H30" s="31">
        <f>G30-$G$8</f>
        <v>-365</v>
      </c>
      <c r="I30" s="35">
        <v>852</v>
      </c>
      <c r="J30" s="11">
        <f>RANK(I30,$I$9:$I$175,0)</f>
        <v>42</v>
      </c>
      <c r="K30" s="35">
        <v>910</v>
      </c>
      <c r="L30" s="11">
        <f>RANK(K30,$K$9:$K$175,0)</f>
        <v>1</v>
      </c>
      <c r="M30" s="35">
        <v>847</v>
      </c>
      <c r="N30" s="11">
        <f>RANK(M30,$M$9:$M$175,0)</f>
        <v>57</v>
      </c>
    </row>
    <row r="31" spans="1:14" ht="12.75">
      <c r="A31" s="27">
        <f>RANK(G31,$G$9:$G$175,0)</f>
        <v>23</v>
      </c>
      <c r="B31" s="23" t="s">
        <v>237</v>
      </c>
      <c r="C31" s="22" t="s">
        <v>61</v>
      </c>
      <c r="D31" s="22" t="s">
        <v>7</v>
      </c>
      <c r="E31" s="22" t="s">
        <v>173</v>
      </c>
      <c r="F31" s="22" t="s">
        <v>43</v>
      </c>
      <c r="G31" s="34">
        <v>2600</v>
      </c>
      <c r="H31" s="31">
        <f>G31-$G$8</f>
        <v>-374</v>
      </c>
      <c r="I31" s="35">
        <v>932</v>
      </c>
      <c r="J31" s="11">
        <f>RANK(I31,$I$9:$I$175,0)</f>
        <v>18</v>
      </c>
      <c r="K31" s="35">
        <v>825</v>
      </c>
      <c r="L31" s="11">
        <f>RANK(K31,$K$9:$K$175,0)</f>
        <v>18</v>
      </c>
      <c r="M31" s="35">
        <v>843</v>
      </c>
      <c r="N31" s="11">
        <f>RANK(M31,$M$9:$M$175,0)</f>
        <v>61</v>
      </c>
    </row>
    <row r="32" spans="1:14" ht="12.75">
      <c r="A32" s="27">
        <f>RANK(G32,$G$9:$G$175,0)</f>
        <v>24</v>
      </c>
      <c r="B32" s="23" t="s">
        <v>256</v>
      </c>
      <c r="C32" s="22" t="s">
        <v>113</v>
      </c>
      <c r="D32" s="22" t="s">
        <v>7</v>
      </c>
      <c r="E32" s="22" t="s">
        <v>257</v>
      </c>
      <c r="F32" s="22" t="s">
        <v>43</v>
      </c>
      <c r="G32" s="34">
        <v>2581</v>
      </c>
      <c r="H32" s="31">
        <f>G32-$G$8</f>
        <v>-393</v>
      </c>
      <c r="I32" s="35">
        <v>986</v>
      </c>
      <c r="J32" s="11">
        <f>RANK(I32,$I$9:$I$175,0)</f>
        <v>8</v>
      </c>
      <c r="K32" s="35">
        <v>729</v>
      </c>
      <c r="L32" s="11">
        <f>RANK(K32,$K$9:$K$175,0)</f>
        <v>81</v>
      </c>
      <c r="M32" s="35">
        <v>866</v>
      </c>
      <c r="N32" s="11">
        <f>RANK(M32,$M$9:$M$175,0)</f>
        <v>38</v>
      </c>
    </row>
    <row r="33" spans="1:14" ht="12.75">
      <c r="A33" s="27">
        <f>RANK(G33,$G$9:$G$175,0)</f>
        <v>25</v>
      </c>
      <c r="B33" s="23" t="s">
        <v>260</v>
      </c>
      <c r="C33" s="22" t="s">
        <v>113</v>
      </c>
      <c r="D33" s="22" t="s">
        <v>7</v>
      </c>
      <c r="E33" s="22" t="s">
        <v>121</v>
      </c>
      <c r="F33" s="22" t="s">
        <v>43</v>
      </c>
      <c r="G33" s="34">
        <v>2579</v>
      </c>
      <c r="H33" s="31">
        <f>G33-$G$8</f>
        <v>-395</v>
      </c>
      <c r="I33" s="35">
        <v>980</v>
      </c>
      <c r="J33" s="11">
        <f>RANK(I33,$I$9:$I$175,0)</f>
        <v>9</v>
      </c>
      <c r="K33" s="35">
        <v>771</v>
      </c>
      <c r="L33" s="11">
        <f>RANK(K33,$K$9:$K$175,0)</f>
        <v>41</v>
      </c>
      <c r="M33" s="35">
        <v>828</v>
      </c>
      <c r="N33" s="11">
        <f>RANK(M33,$M$9:$M$175,0)</f>
        <v>75</v>
      </c>
    </row>
    <row r="34" spans="1:14" ht="12.75">
      <c r="A34" s="27">
        <f>RANK(G34,$G$9:$G$175,0)</f>
        <v>26</v>
      </c>
      <c r="B34" s="23" t="s">
        <v>268</v>
      </c>
      <c r="C34" s="22" t="s">
        <v>23</v>
      </c>
      <c r="D34" s="22" t="s">
        <v>7</v>
      </c>
      <c r="E34" s="22" t="s">
        <v>269</v>
      </c>
      <c r="F34" s="22" t="s">
        <v>43</v>
      </c>
      <c r="G34" s="34">
        <v>2573</v>
      </c>
      <c r="H34" s="31">
        <f>G34-$G$8</f>
        <v>-401</v>
      </c>
      <c r="I34" s="35">
        <v>933</v>
      </c>
      <c r="J34" s="11">
        <f>RANK(I34,$I$9:$I$175,0)</f>
        <v>17</v>
      </c>
      <c r="K34" s="35">
        <v>768</v>
      </c>
      <c r="L34" s="11">
        <f>RANK(K34,$K$9:$K$175,0)</f>
        <v>47</v>
      </c>
      <c r="M34" s="35">
        <v>872</v>
      </c>
      <c r="N34" s="11">
        <f>RANK(M34,$M$9:$M$175,0)</f>
        <v>32</v>
      </c>
    </row>
    <row r="35" spans="1:14" ht="12.75">
      <c r="A35" s="27">
        <f>RANK(G35,$G$9:$G$175,0)</f>
        <v>27</v>
      </c>
      <c r="B35" s="23" t="s">
        <v>276</v>
      </c>
      <c r="C35" s="22" t="s">
        <v>61</v>
      </c>
      <c r="D35" s="22" t="s">
        <v>7</v>
      </c>
      <c r="E35" s="22" t="s">
        <v>277</v>
      </c>
      <c r="F35" s="22" t="s">
        <v>43</v>
      </c>
      <c r="G35" s="34">
        <v>2568</v>
      </c>
      <c r="H35" s="31">
        <f>G35-$G$8</f>
        <v>-406</v>
      </c>
      <c r="I35" s="35">
        <v>866</v>
      </c>
      <c r="J35" s="11">
        <f>RANK(I35,$I$9:$I$175,0)</f>
        <v>34</v>
      </c>
      <c r="K35" s="35">
        <v>816</v>
      </c>
      <c r="L35" s="11">
        <f>RANK(K35,$K$9:$K$175,0)</f>
        <v>25</v>
      </c>
      <c r="M35" s="35">
        <v>886</v>
      </c>
      <c r="N35" s="11">
        <f>RANK(M35,$M$9:$M$175,0)</f>
        <v>20</v>
      </c>
    </row>
    <row r="36" spans="1:14" ht="12.75">
      <c r="A36" s="27">
        <f>RANK(G36,$G$9:$G$175,0)</f>
        <v>28</v>
      </c>
      <c r="B36" s="23" t="s">
        <v>285</v>
      </c>
      <c r="C36" s="22" t="s">
        <v>61</v>
      </c>
      <c r="D36" s="22" t="s">
        <v>7</v>
      </c>
      <c r="E36" s="22" t="s">
        <v>217</v>
      </c>
      <c r="F36" s="22" t="s">
        <v>43</v>
      </c>
      <c r="G36" s="34">
        <v>2556</v>
      </c>
      <c r="H36" s="31">
        <f>G36-$G$8</f>
        <v>-418</v>
      </c>
      <c r="I36" s="35">
        <v>924</v>
      </c>
      <c r="J36" s="11">
        <f>RANK(I36,$I$9:$I$175,0)</f>
        <v>21</v>
      </c>
      <c r="K36" s="35">
        <v>746</v>
      </c>
      <c r="L36" s="11">
        <f>RANK(K36,$K$9:$K$175,0)</f>
        <v>68</v>
      </c>
      <c r="M36" s="35">
        <v>886</v>
      </c>
      <c r="N36" s="11">
        <f>RANK(M36,$M$9:$M$175,0)</f>
        <v>20</v>
      </c>
    </row>
    <row r="37" spans="1:14" ht="12.75">
      <c r="A37" s="27">
        <f>RANK(G37,$G$9:$G$175,0)</f>
        <v>29</v>
      </c>
      <c r="B37" s="23" t="s">
        <v>298</v>
      </c>
      <c r="C37" s="22" t="s">
        <v>113</v>
      </c>
      <c r="D37" s="22" t="s">
        <v>7</v>
      </c>
      <c r="E37" s="22" t="s">
        <v>217</v>
      </c>
      <c r="F37" s="22" t="s">
        <v>43</v>
      </c>
      <c r="G37" s="34">
        <v>2548</v>
      </c>
      <c r="H37" s="31">
        <f>G37-$G$8</f>
        <v>-426</v>
      </c>
      <c r="I37" s="35">
        <v>913</v>
      </c>
      <c r="J37" s="11">
        <f>RANK(I37,$I$9:$I$175,0)</f>
        <v>23</v>
      </c>
      <c r="K37" s="35">
        <v>800</v>
      </c>
      <c r="L37" s="11">
        <f>RANK(K37,$K$9:$K$175,0)</f>
        <v>28</v>
      </c>
      <c r="M37" s="35">
        <v>835</v>
      </c>
      <c r="N37" s="11">
        <f>RANK(M37,$M$9:$M$175,0)</f>
        <v>71</v>
      </c>
    </row>
    <row r="38" spans="1:14" ht="12.75">
      <c r="A38" s="27">
        <f>RANK(G38,$G$9:$G$175,0)</f>
        <v>30</v>
      </c>
      <c r="B38" s="23" t="s">
        <v>314</v>
      </c>
      <c r="C38" s="22" t="s">
        <v>23</v>
      </c>
      <c r="D38" s="22" t="s">
        <v>9</v>
      </c>
      <c r="E38" s="22" t="s">
        <v>315</v>
      </c>
      <c r="F38" s="22" t="s">
        <v>43</v>
      </c>
      <c r="G38" s="34">
        <v>2525</v>
      </c>
      <c r="H38" s="31">
        <f>G38-$G$8</f>
        <v>-449</v>
      </c>
      <c r="I38" s="35">
        <v>888</v>
      </c>
      <c r="J38" s="11">
        <f>RANK(I38,$I$9:$I$175,0)</f>
        <v>27</v>
      </c>
      <c r="K38" s="35">
        <v>809</v>
      </c>
      <c r="L38" s="11">
        <f>RANK(K38,$K$9:$K$175,0)</f>
        <v>27</v>
      </c>
      <c r="M38" s="35">
        <v>828</v>
      </c>
      <c r="N38" s="11">
        <f>RANK(M38,$M$9:$M$175,0)</f>
        <v>75</v>
      </c>
    </row>
    <row r="39" spans="1:14" ht="12.75">
      <c r="A39" s="27">
        <f>RANK(G39,$G$9:$G$175,0)</f>
        <v>31</v>
      </c>
      <c r="B39" s="23" t="s">
        <v>323</v>
      </c>
      <c r="C39" s="22" t="s">
        <v>113</v>
      </c>
      <c r="D39" s="22" t="s">
        <v>9</v>
      </c>
      <c r="E39" s="22" t="s">
        <v>119</v>
      </c>
      <c r="F39" s="22" t="s">
        <v>43</v>
      </c>
      <c r="G39" s="34">
        <v>2519</v>
      </c>
      <c r="H39" s="31">
        <f>G39-$G$8</f>
        <v>-455</v>
      </c>
      <c r="I39" s="35">
        <v>768</v>
      </c>
      <c r="J39" s="11">
        <f>RANK(I39,$I$9:$I$175,0)</f>
        <v>91</v>
      </c>
      <c r="K39" s="35">
        <v>897</v>
      </c>
      <c r="L39" s="11">
        <f>RANK(K39,$K$9:$K$175,0)</f>
        <v>3</v>
      </c>
      <c r="M39" s="35">
        <v>854</v>
      </c>
      <c r="N39" s="11">
        <f>RANK(M39,$M$9:$M$175,0)</f>
        <v>50</v>
      </c>
    </row>
    <row r="40" spans="1:14" ht="12.75">
      <c r="A40" s="27">
        <f>RANK(G40,$G$9:$G$175,0)</f>
        <v>32</v>
      </c>
      <c r="B40" s="23" t="s">
        <v>327</v>
      </c>
      <c r="C40" s="22" t="s">
        <v>61</v>
      </c>
      <c r="D40" s="22" t="s">
        <v>7</v>
      </c>
      <c r="E40" s="22" t="s">
        <v>119</v>
      </c>
      <c r="F40" s="22" t="s">
        <v>43</v>
      </c>
      <c r="G40" s="34">
        <v>2516</v>
      </c>
      <c r="H40" s="31">
        <f>G40-$G$8</f>
        <v>-458</v>
      </c>
      <c r="I40" s="35">
        <v>871</v>
      </c>
      <c r="J40" s="11">
        <f>RANK(I40,$I$9:$I$175,0)</f>
        <v>32</v>
      </c>
      <c r="K40" s="35">
        <v>743</v>
      </c>
      <c r="L40" s="11">
        <f>RANK(K40,$K$9:$K$175,0)</f>
        <v>71</v>
      </c>
      <c r="M40" s="35">
        <v>902</v>
      </c>
      <c r="N40" s="11">
        <f>RANK(M40,$M$9:$M$175,0)</f>
        <v>12</v>
      </c>
    </row>
    <row r="41" spans="1:14" ht="12.75">
      <c r="A41" s="27">
        <f>RANK(G41,$G$9:$G$175,0)</f>
        <v>33</v>
      </c>
      <c r="B41" s="23" t="s">
        <v>339</v>
      </c>
      <c r="C41" s="22" t="s">
        <v>113</v>
      </c>
      <c r="D41" s="22" t="s">
        <v>7</v>
      </c>
      <c r="E41" s="22" t="s">
        <v>257</v>
      </c>
      <c r="F41" s="22" t="s">
        <v>43</v>
      </c>
      <c r="G41" s="34">
        <v>2504</v>
      </c>
      <c r="H41" s="31">
        <f>G41-$G$8</f>
        <v>-470</v>
      </c>
      <c r="I41" s="35">
        <v>834</v>
      </c>
      <c r="J41" s="11">
        <f>RANK(I41,$I$9:$I$175,0)</f>
        <v>52</v>
      </c>
      <c r="K41" s="35">
        <v>796</v>
      </c>
      <c r="L41" s="11">
        <f>RANK(K41,$K$9:$K$175,0)</f>
        <v>31</v>
      </c>
      <c r="M41" s="35">
        <v>874</v>
      </c>
      <c r="N41" s="11">
        <f>RANK(M41,$M$9:$M$175,0)</f>
        <v>28</v>
      </c>
    </row>
    <row r="42" spans="1:14" ht="12.75">
      <c r="A42" s="27">
        <f>RANK(G42,$G$9:$G$175,0)</f>
        <v>34</v>
      </c>
      <c r="B42" s="23" t="s">
        <v>344</v>
      </c>
      <c r="C42" s="22" t="s">
        <v>61</v>
      </c>
      <c r="D42" s="22" t="s">
        <v>6</v>
      </c>
      <c r="E42" s="22" t="s">
        <v>140</v>
      </c>
      <c r="F42" s="22" t="s">
        <v>43</v>
      </c>
      <c r="G42" s="34">
        <v>2502</v>
      </c>
      <c r="H42" s="31">
        <f>G42-$G$8</f>
        <v>-472</v>
      </c>
      <c r="I42" s="35">
        <v>860</v>
      </c>
      <c r="J42" s="11">
        <f>RANK(I42,$I$9:$I$175,0)</f>
        <v>38</v>
      </c>
      <c r="K42" s="35">
        <v>859</v>
      </c>
      <c r="L42" s="11">
        <f>RANK(K42,$K$9:$K$175,0)</f>
        <v>11</v>
      </c>
      <c r="M42" s="35">
        <v>783</v>
      </c>
      <c r="N42" s="11">
        <f>RANK(M42,$M$9:$M$175,0)</f>
        <v>112</v>
      </c>
    </row>
    <row r="43" spans="1:14" ht="12.75">
      <c r="A43" s="27">
        <f>RANK(G43,$G$9:$G$175,0)</f>
        <v>35</v>
      </c>
      <c r="B43" s="23" t="s">
        <v>349</v>
      </c>
      <c r="C43" s="22" t="s">
        <v>23</v>
      </c>
      <c r="D43" s="22" t="s">
        <v>9</v>
      </c>
      <c r="E43" s="22" t="s">
        <v>119</v>
      </c>
      <c r="F43" s="22" t="s">
        <v>43</v>
      </c>
      <c r="G43" s="34">
        <v>2499</v>
      </c>
      <c r="H43" s="31">
        <f>G43-$G$8</f>
        <v>-475</v>
      </c>
      <c r="I43" s="35">
        <v>758</v>
      </c>
      <c r="J43" s="11">
        <f>RANK(I43,$I$9:$I$175,0)</f>
        <v>94</v>
      </c>
      <c r="K43" s="35">
        <v>897</v>
      </c>
      <c r="L43" s="11">
        <f>RANK(K43,$K$9:$K$175,0)</f>
        <v>3</v>
      </c>
      <c r="M43" s="35">
        <v>844</v>
      </c>
      <c r="N43" s="11">
        <f>RANK(M43,$M$9:$M$175,0)</f>
        <v>59</v>
      </c>
    </row>
    <row r="44" spans="1:14" ht="12.75">
      <c r="A44" s="27">
        <f>RANK(G44,$G$9:$G$175,0)</f>
        <v>36</v>
      </c>
      <c r="B44" s="23" t="s">
        <v>351</v>
      </c>
      <c r="C44" s="22" t="s">
        <v>23</v>
      </c>
      <c r="D44" s="22" t="s">
        <v>9</v>
      </c>
      <c r="E44" s="22" t="s">
        <v>269</v>
      </c>
      <c r="F44" s="22" t="s">
        <v>43</v>
      </c>
      <c r="G44" s="34">
        <v>2496</v>
      </c>
      <c r="H44" s="31">
        <f>G44-$G$8</f>
        <v>-478</v>
      </c>
      <c r="I44" s="35">
        <v>947</v>
      </c>
      <c r="J44" s="11">
        <f>RANK(I44,$I$9:$I$175,0)</f>
        <v>15</v>
      </c>
      <c r="K44" s="35">
        <v>691</v>
      </c>
      <c r="L44" s="11">
        <f>RANK(K44,$K$9:$K$175,0)</f>
        <v>117</v>
      </c>
      <c r="M44" s="35">
        <v>858</v>
      </c>
      <c r="N44" s="11">
        <f>RANK(M44,$M$9:$M$175,0)</f>
        <v>48</v>
      </c>
    </row>
    <row r="45" spans="1:14" ht="12.75">
      <c r="A45" s="27">
        <f>RANK(G45,$G$9:$G$175,0)</f>
        <v>37</v>
      </c>
      <c r="B45" s="23" t="s">
        <v>354</v>
      </c>
      <c r="C45" s="22" t="s">
        <v>113</v>
      </c>
      <c r="D45" s="22" t="s">
        <v>9</v>
      </c>
      <c r="E45" s="22" t="s">
        <v>355</v>
      </c>
      <c r="F45" s="22" t="s">
        <v>43</v>
      </c>
      <c r="G45" s="34">
        <v>2494</v>
      </c>
      <c r="H45" s="31">
        <f>G45-$G$8</f>
        <v>-480</v>
      </c>
      <c r="I45" s="35">
        <v>890</v>
      </c>
      <c r="J45" s="11">
        <f>RANK(I45,$I$9:$I$175,0)</f>
        <v>25</v>
      </c>
      <c r="K45" s="35">
        <v>734</v>
      </c>
      <c r="L45" s="11">
        <f>RANK(K45,$K$9:$K$175,0)</f>
        <v>76</v>
      </c>
      <c r="M45" s="35">
        <v>870</v>
      </c>
      <c r="N45" s="11">
        <f>RANK(M45,$M$9:$M$175,0)</f>
        <v>34</v>
      </c>
    </row>
    <row r="46" spans="1:14" ht="12.75">
      <c r="A46" s="27">
        <f>RANK(G46,$G$9:$G$175,0)</f>
        <v>38</v>
      </c>
      <c r="B46" s="23" t="s">
        <v>363</v>
      </c>
      <c r="C46" s="22" t="s">
        <v>113</v>
      </c>
      <c r="D46" s="22" t="s">
        <v>8</v>
      </c>
      <c r="E46" s="22" t="s">
        <v>132</v>
      </c>
      <c r="F46" s="22" t="s">
        <v>43</v>
      </c>
      <c r="G46" s="34">
        <v>2487</v>
      </c>
      <c r="H46" s="31">
        <f>G46-$G$8</f>
        <v>-487</v>
      </c>
      <c r="I46" s="35">
        <v>804</v>
      </c>
      <c r="J46" s="11">
        <f>RANK(I46,$I$9:$I$175,0)</f>
        <v>65</v>
      </c>
      <c r="K46" s="35">
        <v>820</v>
      </c>
      <c r="L46" s="11">
        <f>RANK(K46,$K$9:$K$175,0)</f>
        <v>20</v>
      </c>
      <c r="M46" s="35">
        <v>863</v>
      </c>
      <c r="N46" s="11">
        <f>RANK(M46,$M$9:$M$175,0)</f>
        <v>42</v>
      </c>
    </row>
    <row r="47" spans="1:14" ht="12.75">
      <c r="A47" s="27">
        <f>RANK(G47,$G$9:$G$175,0)</f>
        <v>39</v>
      </c>
      <c r="B47" s="23" t="s">
        <v>365</v>
      </c>
      <c r="C47" s="22" t="s">
        <v>113</v>
      </c>
      <c r="D47" s="22" t="s">
        <v>8</v>
      </c>
      <c r="E47" s="22" t="s">
        <v>366</v>
      </c>
      <c r="F47" s="22" t="s">
        <v>43</v>
      </c>
      <c r="G47" s="34">
        <v>2486</v>
      </c>
      <c r="H47" s="31">
        <f>G47-$G$8</f>
        <v>-488</v>
      </c>
      <c r="I47" s="35">
        <v>857</v>
      </c>
      <c r="J47" s="11">
        <f>RANK(I47,$I$9:$I$175,0)</f>
        <v>41</v>
      </c>
      <c r="K47" s="35">
        <v>760</v>
      </c>
      <c r="L47" s="11">
        <f>RANK(K47,$K$9:$K$175,0)</f>
        <v>57</v>
      </c>
      <c r="M47" s="35">
        <v>869</v>
      </c>
      <c r="N47" s="11">
        <f>RANK(M47,$M$9:$M$175,0)</f>
        <v>35</v>
      </c>
    </row>
    <row r="48" spans="1:14" ht="12.75">
      <c r="A48" s="27">
        <f>RANK(G48,$G$9:$G$175,0)</f>
        <v>40</v>
      </c>
      <c r="B48" s="23" t="s">
        <v>374</v>
      </c>
      <c r="C48" s="22" t="s">
        <v>61</v>
      </c>
      <c r="D48" s="22" t="s">
        <v>7</v>
      </c>
      <c r="E48" s="22" t="s">
        <v>375</v>
      </c>
      <c r="F48" s="22" t="s">
        <v>43</v>
      </c>
      <c r="G48" s="34">
        <v>2481</v>
      </c>
      <c r="H48" s="31">
        <f>G48-$G$8</f>
        <v>-493</v>
      </c>
      <c r="I48" s="35">
        <v>849</v>
      </c>
      <c r="J48" s="11">
        <f>RANK(I48,$I$9:$I$175,0)</f>
        <v>45</v>
      </c>
      <c r="K48" s="35">
        <v>747</v>
      </c>
      <c r="L48" s="11">
        <f>RANK(K48,$K$9:$K$175,0)</f>
        <v>65</v>
      </c>
      <c r="M48" s="35">
        <v>885</v>
      </c>
      <c r="N48" s="11">
        <f>RANK(M48,$M$9:$M$175,0)</f>
        <v>22</v>
      </c>
    </row>
    <row r="49" spans="1:14" ht="12.75">
      <c r="A49" s="27">
        <f>RANK(G49,$G$9:$G$175,0)</f>
        <v>41</v>
      </c>
      <c r="B49" s="23" t="s">
        <v>376</v>
      </c>
      <c r="C49" s="22" t="s">
        <v>23</v>
      </c>
      <c r="D49" s="22" t="s">
        <v>10</v>
      </c>
      <c r="E49" s="22" t="s">
        <v>355</v>
      </c>
      <c r="F49" s="22" t="s">
        <v>43</v>
      </c>
      <c r="G49" s="34">
        <v>2480</v>
      </c>
      <c r="H49" s="31">
        <f>G49-$G$8</f>
        <v>-494</v>
      </c>
      <c r="I49" s="35">
        <v>838</v>
      </c>
      <c r="J49" s="11">
        <f>RANK(I49,$I$9:$I$175,0)</f>
        <v>49</v>
      </c>
      <c r="K49" s="35">
        <v>775</v>
      </c>
      <c r="L49" s="11">
        <f>RANK(K49,$K$9:$K$175,0)</f>
        <v>36</v>
      </c>
      <c r="M49" s="35">
        <v>867</v>
      </c>
      <c r="N49" s="11">
        <f>RANK(M49,$M$9:$M$175,0)</f>
        <v>37</v>
      </c>
    </row>
    <row r="50" spans="1:14" ht="12.75">
      <c r="A50" s="27">
        <f>RANK(G50,$G$9:$G$175,0)</f>
        <v>42</v>
      </c>
      <c r="B50" s="23" t="s">
        <v>379</v>
      </c>
      <c r="C50" s="22" t="s">
        <v>61</v>
      </c>
      <c r="D50" s="22" t="s">
        <v>7</v>
      </c>
      <c r="E50" s="22" t="s">
        <v>121</v>
      </c>
      <c r="F50" s="22" t="s">
        <v>43</v>
      </c>
      <c r="G50" s="34">
        <v>2478</v>
      </c>
      <c r="H50" s="31">
        <f>G50-$G$8</f>
        <v>-496</v>
      </c>
      <c r="I50" s="35">
        <v>846</v>
      </c>
      <c r="J50" s="11">
        <f>RANK(I50,$I$9:$I$175,0)</f>
        <v>46</v>
      </c>
      <c r="K50" s="35">
        <v>771</v>
      </c>
      <c r="L50" s="11">
        <f>RANK(K50,$K$9:$K$175,0)</f>
        <v>41</v>
      </c>
      <c r="M50" s="35">
        <v>861</v>
      </c>
      <c r="N50" s="11">
        <f>RANK(M50,$M$9:$M$175,0)</f>
        <v>45</v>
      </c>
    </row>
    <row r="51" spans="1:14" ht="12.75">
      <c r="A51" s="27">
        <f>RANK(G51,$G$9:$G$175,0)</f>
        <v>43</v>
      </c>
      <c r="B51" s="23" t="s">
        <v>383</v>
      </c>
      <c r="C51" s="22" t="s">
        <v>113</v>
      </c>
      <c r="D51" s="22" t="s">
        <v>8</v>
      </c>
      <c r="E51" s="22" t="s">
        <v>366</v>
      </c>
      <c r="F51" s="22" t="s">
        <v>43</v>
      </c>
      <c r="G51" s="34">
        <v>2472</v>
      </c>
      <c r="H51" s="31">
        <f>G51-$G$8</f>
        <v>-502</v>
      </c>
      <c r="I51" s="35">
        <v>832</v>
      </c>
      <c r="J51" s="11">
        <f>RANK(I51,$I$9:$I$175,0)</f>
        <v>53</v>
      </c>
      <c r="K51" s="35">
        <v>798</v>
      </c>
      <c r="L51" s="11">
        <f>RANK(K51,$K$9:$K$175,0)</f>
        <v>29</v>
      </c>
      <c r="M51" s="35">
        <v>842</v>
      </c>
      <c r="N51" s="11">
        <f>RANK(M51,$M$9:$M$175,0)</f>
        <v>63</v>
      </c>
    </row>
    <row r="52" spans="1:14" ht="12.75">
      <c r="A52" s="27">
        <f>RANK(G52,$G$9:$G$175,0)</f>
        <v>43</v>
      </c>
      <c r="B52" s="23" t="s">
        <v>384</v>
      </c>
      <c r="C52" s="22" t="s">
        <v>23</v>
      </c>
      <c r="D52" s="22" t="s">
        <v>16</v>
      </c>
      <c r="E52" s="22" t="s">
        <v>140</v>
      </c>
      <c r="F52" s="22" t="s">
        <v>43</v>
      </c>
      <c r="G52" s="34">
        <v>2472</v>
      </c>
      <c r="H52" s="31">
        <f>G52-$G$8</f>
        <v>-502</v>
      </c>
      <c r="I52" s="35">
        <v>868</v>
      </c>
      <c r="J52" s="11">
        <f>RANK(I52,$I$9:$I$175,0)</f>
        <v>33</v>
      </c>
      <c r="K52" s="35">
        <v>757</v>
      </c>
      <c r="L52" s="11">
        <f>RANK(K52,$K$9:$K$175,0)</f>
        <v>59</v>
      </c>
      <c r="M52" s="35">
        <v>847</v>
      </c>
      <c r="N52" s="11">
        <f>RANK(M52,$M$9:$M$175,0)</f>
        <v>57</v>
      </c>
    </row>
    <row r="53" spans="1:14" ht="12.75">
      <c r="A53" s="27">
        <f>RANK(G53,$G$9:$G$175,0)</f>
        <v>45</v>
      </c>
      <c r="B53" s="23" t="s">
        <v>392</v>
      </c>
      <c r="C53" s="22" t="s">
        <v>23</v>
      </c>
      <c r="D53" s="22" t="s">
        <v>10</v>
      </c>
      <c r="E53" s="22" t="s">
        <v>140</v>
      </c>
      <c r="F53" s="22" t="s">
        <v>43</v>
      </c>
      <c r="G53" s="34">
        <v>2465</v>
      </c>
      <c r="H53" s="31">
        <f>G53-$G$8</f>
        <v>-509</v>
      </c>
      <c r="I53" s="35">
        <v>846</v>
      </c>
      <c r="J53" s="11">
        <f>RANK(I53,$I$9:$I$175,0)</f>
        <v>46</v>
      </c>
      <c r="K53" s="35">
        <v>792</v>
      </c>
      <c r="L53" s="11">
        <f>RANK(K53,$K$9:$K$175,0)</f>
        <v>33</v>
      </c>
      <c r="M53" s="35">
        <v>827</v>
      </c>
      <c r="N53" s="11">
        <f>RANK(M53,$M$9:$M$175,0)</f>
        <v>77</v>
      </c>
    </row>
    <row r="54" spans="1:14" ht="12.75">
      <c r="A54" s="27">
        <f>RANK(G54,$G$9:$G$175,0)</f>
        <v>46</v>
      </c>
      <c r="B54" s="23" t="s">
        <v>397</v>
      </c>
      <c r="C54" s="22" t="s">
        <v>113</v>
      </c>
      <c r="D54" s="22" t="s">
        <v>8</v>
      </c>
      <c r="E54" s="22" t="s">
        <v>186</v>
      </c>
      <c r="F54" s="22" t="s">
        <v>43</v>
      </c>
      <c r="G54" s="34">
        <v>2457</v>
      </c>
      <c r="H54" s="31">
        <f>G54-$G$8</f>
        <v>-517</v>
      </c>
      <c r="I54" s="35">
        <v>800</v>
      </c>
      <c r="J54" s="11">
        <f>RANK(I54,$I$9:$I$175,0)</f>
        <v>68</v>
      </c>
      <c r="K54" s="35">
        <v>793</v>
      </c>
      <c r="L54" s="11">
        <f>RANK(K54,$K$9:$K$175,0)</f>
        <v>32</v>
      </c>
      <c r="M54" s="35">
        <v>864</v>
      </c>
      <c r="N54" s="11">
        <f>RANK(M54,$M$9:$M$175,0)</f>
        <v>40</v>
      </c>
    </row>
    <row r="55" spans="1:14" ht="12.75">
      <c r="A55" s="27">
        <f>RANK(G55,$G$9:$G$175,0)</f>
        <v>47</v>
      </c>
      <c r="B55" s="23" t="s">
        <v>418</v>
      </c>
      <c r="C55" s="22" t="s">
        <v>23</v>
      </c>
      <c r="D55" s="22" t="s">
        <v>8</v>
      </c>
      <c r="E55" s="22" t="s">
        <v>119</v>
      </c>
      <c r="F55" s="22" t="s">
        <v>43</v>
      </c>
      <c r="G55" s="34">
        <v>2443</v>
      </c>
      <c r="H55" s="31">
        <f>G55-$G$8</f>
        <v>-531</v>
      </c>
      <c r="I55" s="35">
        <v>922</v>
      </c>
      <c r="J55" s="11">
        <f>RANK(I55,$I$9:$I$175,0)</f>
        <v>22</v>
      </c>
      <c r="K55" s="35">
        <v>753</v>
      </c>
      <c r="L55" s="11">
        <f>RANK(K55,$K$9:$K$175,0)</f>
        <v>61</v>
      </c>
      <c r="M55" s="35">
        <v>768</v>
      </c>
      <c r="N55" s="11">
        <f>RANK(M55,$M$9:$M$175,0)</f>
        <v>118</v>
      </c>
    </row>
    <row r="56" spans="1:14" ht="12.75">
      <c r="A56" s="27">
        <f>RANK(G56,$G$9:$G$175,0)</f>
        <v>48</v>
      </c>
      <c r="B56" s="23" t="s">
        <v>424</v>
      </c>
      <c r="C56" s="22" t="s">
        <v>23</v>
      </c>
      <c r="D56" s="22" t="s">
        <v>8</v>
      </c>
      <c r="E56" s="22" t="s">
        <v>425</v>
      </c>
      <c r="F56" s="22" t="s">
        <v>43</v>
      </c>
      <c r="G56" s="34">
        <v>2438</v>
      </c>
      <c r="H56" s="31">
        <f>G56-$G$8</f>
        <v>-536</v>
      </c>
      <c r="I56" s="35">
        <v>883</v>
      </c>
      <c r="J56" s="11">
        <f>RANK(I56,$I$9:$I$175,0)</f>
        <v>29</v>
      </c>
      <c r="K56" s="35">
        <v>740</v>
      </c>
      <c r="L56" s="11">
        <f>RANK(K56,$K$9:$K$175,0)</f>
        <v>73</v>
      </c>
      <c r="M56" s="35">
        <v>815</v>
      </c>
      <c r="N56" s="11">
        <f>RANK(M56,$M$9:$M$175,0)</f>
        <v>86</v>
      </c>
    </row>
    <row r="57" spans="1:14" ht="12.75">
      <c r="A57" s="27">
        <f>RANK(G57,$G$9:$G$175,0)</f>
        <v>49</v>
      </c>
      <c r="B57" s="23" t="s">
        <v>426</v>
      </c>
      <c r="C57" s="22" t="s">
        <v>23</v>
      </c>
      <c r="D57" s="22" t="s">
        <v>11</v>
      </c>
      <c r="E57" s="22" t="s">
        <v>65</v>
      </c>
      <c r="F57" s="22" t="s">
        <v>43</v>
      </c>
      <c r="G57" s="34">
        <v>2437</v>
      </c>
      <c r="H57" s="31">
        <f>G57-$G$8</f>
        <v>-537</v>
      </c>
      <c r="I57" s="35">
        <v>862</v>
      </c>
      <c r="J57" s="11">
        <f>RANK(I57,$I$9:$I$175,0)</f>
        <v>36</v>
      </c>
      <c r="K57" s="35">
        <v>759</v>
      </c>
      <c r="L57" s="11">
        <f>RANK(K57,$K$9:$K$175,0)</f>
        <v>58</v>
      </c>
      <c r="M57" s="35">
        <v>816</v>
      </c>
      <c r="N57" s="11">
        <f>RANK(M57,$M$9:$M$175,0)</f>
        <v>85</v>
      </c>
    </row>
    <row r="58" spans="1:14" ht="12.75">
      <c r="A58" s="27">
        <f>RANK(G58,$G$9:$G$175,0)</f>
        <v>49</v>
      </c>
      <c r="B58" s="23" t="s">
        <v>427</v>
      </c>
      <c r="C58" s="22" t="s">
        <v>61</v>
      </c>
      <c r="D58" s="22" t="s">
        <v>12</v>
      </c>
      <c r="E58" s="22" t="s">
        <v>55</v>
      </c>
      <c r="F58" s="22" t="s">
        <v>43</v>
      </c>
      <c r="G58" s="34">
        <v>2437</v>
      </c>
      <c r="H58" s="31">
        <f>G58-$G$8</f>
        <v>-537</v>
      </c>
      <c r="I58" s="35">
        <v>794</v>
      </c>
      <c r="J58" s="11">
        <f>RANK(I58,$I$9:$I$175,0)</f>
        <v>73</v>
      </c>
      <c r="K58" s="35">
        <v>844</v>
      </c>
      <c r="L58" s="11">
        <f>RANK(K58,$K$9:$K$175,0)</f>
        <v>14</v>
      </c>
      <c r="M58" s="35">
        <v>799</v>
      </c>
      <c r="N58" s="11">
        <f>RANK(M58,$M$9:$M$175,0)</f>
        <v>101</v>
      </c>
    </row>
    <row r="59" spans="1:14" ht="12.75">
      <c r="A59" s="27">
        <f>RANK(G59,$G$9:$G$175,0)</f>
        <v>51</v>
      </c>
      <c r="B59" s="23" t="s">
        <v>431</v>
      </c>
      <c r="C59" s="22" t="s">
        <v>23</v>
      </c>
      <c r="D59" s="22" t="s">
        <v>9</v>
      </c>
      <c r="E59" s="22" t="s">
        <v>140</v>
      </c>
      <c r="F59" s="22" t="s">
        <v>43</v>
      </c>
      <c r="G59" s="34">
        <v>2433</v>
      </c>
      <c r="H59" s="31">
        <f>G59-$G$8</f>
        <v>-541</v>
      </c>
      <c r="I59" s="35">
        <v>839</v>
      </c>
      <c r="J59" s="11">
        <f>RANK(I59,$I$9:$I$175,0)</f>
        <v>48</v>
      </c>
      <c r="K59" s="35">
        <v>730</v>
      </c>
      <c r="L59" s="11">
        <f>RANK(K59,$K$9:$K$175,0)</f>
        <v>80</v>
      </c>
      <c r="M59" s="35">
        <v>864</v>
      </c>
      <c r="N59" s="11">
        <f>RANK(M59,$M$9:$M$175,0)</f>
        <v>40</v>
      </c>
    </row>
    <row r="60" spans="1:14" ht="12.75">
      <c r="A60" s="27">
        <f>RANK(G60,$G$9:$G$175,0)</f>
        <v>52</v>
      </c>
      <c r="B60" s="23" t="s">
        <v>436</v>
      </c>
      <c r="C60" s="22" t="s">
        <v>61</v>
      </c>
      <c r="D60" s="22" t="s">
        <v>9</v>
      </c>
      <c r="E60" s="22" t="s">
        <v>177</v>
      </c>
      <c r="F60" s="22" t="s">
        <v>43</v>
      </c>
      <c r="G60" s="34">
        <v>2426</v>
      </c>
      <c r="H60" s="31">
        <f>G60-$G$8</f>
        <v>-548</v>
      </c>
      <c r="I60" s="35">
        <v>814</v>
      </c>
      <c r="J60" s="11">
        <f>RANK(I60,$I$9:$I$175,0)</f>
        <v>58</v>
      </c>
      <c r="K60" s="35">
        <v>772</v>
      </c>
      <c r="L60" s="11">
        <f>RANK(K60,$K$9:$K$175,0)</f>
        <v>40</v>
      </c>
      <c r="M60" s="35">
        <v>840</v>
      </c>
      <c r="N60" s="11">
        <f>RANK(M60,$M$9:$M$175,0)</f>
        <v>65</v>
      </c>
    </row>
    <row r="61" spans="1:14" ht="12.75">
      <c r="A61" s="27">
        <f>RANK(G61,$G$9:$G$175,0)</f>
        <v>53</v>
      </c>
      <c r="B61" s="23" t="s">
        <v>441</v>
      </c>
      <c r="C61" s="22" t="s">
        <v>23</v>
      </c>
      <c r="D61" s="22" t="s">
        <v>8</v>
      </c>
      <c r="E61" s="22" t="s">
        <v>119</v>
      </c>
      <c r="F61" s="22" t="s">
        <v>43</v>
      </c>
      <c r="G61" s="34">
        <v>2418</v>
      </c>
      <c r="H61" s="31">
        <f>G61-$G$8</f>
        <v>-556</v>
      </c>
      <c r="I61" s="35">
        <v>755</v>
      </c>
      <c r="J61" s="11">
        <f>RANK(I61,$I$9:$I$175,0)</f>
        <v>95</v>
      </c>
      <c r="K61" s="35">
        <v>720</v>
      </c>
      <c r="L61" s="11">
        <f>RANK(K61,$K$9:$K$175,0)</f>
        <v>92</v>
      </c>
      <c r="M61" s="35">
        <v>943</v>
      </c>
      <c r="N61" s="11">
        <f>RANK(M61,$M$9:$M$175,0)</f>
        <v>5</v>
      </c>
    </row>
    <row r="62" spans="1:14" ht="12.75">
      <c r="A62" s="27">
        <f>RANK(G62,$G$9:$G$175,0)</f>
        <v>54</v>
      </c>
      <c r="B62" s="23" t="s">
        <v>443</v>
      </c>
      <c r="C62" s="22" t="s">
        <v>23</v>
      </c>
      <c r="D62" s="22" t="s">
        <v>8</v>
      </c>
      <c r="E62" s="22" t="s">
        <v>375</v>
      </c>
      <c r="F62" s="22" t="s">
        <v>43</v>
      </c>
      <c r="G62" s="34">
        <v>2416</v>
      </c>
      <c r="H62" s="31">
        <f>G62-$G$8</f>
        <v>-558</v>
      </c>
      <c r="I62" s="35">
        <v>851</v>
      </c>
      <c r="J62" s="11">
        <f>RANK(I62,$I$9:$I$175,0)</f>
        <v>44</v>
      </c>
      <c r="K62" s="35">
        <v>717</v>
      </c>
      <c r="L62" s="11">
        <f>RANK(K62,$K$9:$K$175,0)</f>
        <v>99</v>
      </c>
      <c r="M62" s="35">
        <v>848</v>
      </c>
      <c r="N62" s="11">
        <f>RANK(M62,$M$9:$M$175,0)</f>
        <v>54</v>
      </c>
    </row>
    <row r="63" spans="1:14" ht="12.75">
      <c r="A63" s="27">
        <f>RANK(G63,$G$9:$G$175,0)</f>
        <v>55</v>
      </c>
      <c r="B63" s="23" t="s">
        <v>446</v>
      </c>
      <c r="C63" s="22" t="s">
        <v>113</v>
      </c>
      <c r="D63" s="22" t="s">
        <v>11</v>
      </c>
      <c r="E63" s="22" t="s">
        <v>119</v>
      </c>
      <c r="F63" s="22" t="s">
        <v>43</v>
      </c>
      <c r="G63" s="34">
        <v>2411</v>
      </c>
      <c r="H63" s="31">
        <f>G63-$G$8</f>
        <v>-563</v>
      </c>
      <c r="I63" s="35">
        <v>860</v>
      </c>
      <c r="J63" s="11">
        <f>RANK(I63,$I$9:$I$175,0)</f>
        <v>38</v>
      </c>
      <c r="K63" s="35">
        <v>703</v>
      </c>
      <c r="L63" s="11">
        <f>RANK(K63,$K$9:$K$175,0)</f>
        <v>109</v>
      </c>
      <c r="M63" s="35">
        <v>848</v>
      </c>
      <c r="N63" s="11">
        <f>RANK(M63,$M$9:$M$175,0)</f>
        <v>54</v>
      </c>
    </row>
    <row r="64" spans="1:14" ht="12.75">
      <c r="A64" s="27">
        <f>RANK(G64,$G$9:$G$175,0)</f>
        <v>56</v>
      </c>
      <c r="B64" s="23" t="s">
        <v>449</v>
      </c>
      <c r="C64" s="22" t="s">
        <v>61</v>
      </c>
      <c r="D64" s="22" t="s">
        <v>7</v>
      </c>
      <c r="E64" s="22" t="s">
        <v>121</v>
      </c>
      <c r="F64" s="22" t="s">
        <v>43</v>
      </c>
      <c r="G64" s="34">
        <v>2403</v>
      </c>
      <c r="H64" s="31">
        <f>G64-$G$8</f>
        <v>-571</v>
      </c>
      <c r="I64" s="35">
        <v>800</v>
      </c>
      <c r="J64" s="11">
        <f>RANK(I64,$I$9:$I$175,0)</f>
        <v>68</v>
      </c>
      <c r="K64" s="35">
        <v>699</v>
      </c>
      <c r="L64" s="11">
        <f>RANK(K64,$K$9:$K$175,0)</f>
        <v>112</v>
      </c>
      <c r="M64" s="35">
        <v>904</v>
      </c>
      <c r="N64" s="11">
        <f>RANK(M64,$M$9:$M$175,0)</f>
        <v>11</v>
      </c>
    </row>
    <row r="65" spans="1:14" ht="12.75">
      <c r="A65" s="27">
        <f>RANK(G65,$G$9:$G$175,0)</f>
        <v>57</v>
      </c>
      <c r="B65" s="23" t="s">
        <v>462</v>
      </c>
      <c r="C65" s="22" t="s">
        <v>23</v>
      </c>
      <c r="D65" s="22" t="s">
        <v>9</v>
      </c>
      <c r="E65" s="22" t="s">
        <v>132</v>
      </c>
      <c r="F65" s="22" t="s">
        <v>43</v>
      </c>
      <c r="G65" s="34">
        <v>2394</v>
      </c>
      <c r="H65" s="31">
        <f>G65-$G$8</f>
        <v>-580</v>
      </c>
      <c r="I65" s="35">
        <v>862</v>
      </c>
      <c r="J65" s="11">
        <f>RANK(I65,$I$9:$I$175,0)</f>
        <v>36</v>
      </c>
      <c r="K65" s="35">
        <v>671</v>
      </c>
      <c r="L65" s="11">
        <f>RANK(K65,$K$9:$K$175,0)</f>
        <v>131</v>
      </c>
      <c r="M65" s="35">
        <v>861</v>
      </c>
      <c r="N65" s="11">
        <f>RANK(M65,$M$9:$M$175,0)</f>
        <v>45</v>
      </c>
    </row>
    <row r="66" spans="1:14" ht="12.75">
      <c r="A66" s="27">
        <f>RANK(G66,$G$9:$G$175,0)</f>
        <v>58</v>
      </c>
      <c r="B66" s="23" t="s">
        <v>466</v>
      </c>
      <c r="C66" s="22" t="s">
        <v>113</v>
      </c>
      <c r="D66" s="22" t="s">
        <v>7</v>
      </c>
      <c r="E66" s="22" t="s">
        <v>132</v>
      </c>
      <c r="F66" s="22" t="s">
        <v>43</v>
      </c>
      <c r="G66" s="34">
        <v>2390</v>
      </c>
      <c r="H66" s="31">
        <f>G66-$G$8</f>
        <v>-584</v>
      </c>
      <c r="I66" s="35">
        <v>806</v>
      </c>
      <c r="J66" s="11">
        <f>RANK(I66,$I$9:$I$175,0)</f>
        <v>62</v>
      </c>
      <c r="K66" s="35">
        <v>747</v>
      </c>
      <c r="L66" s="11">
        <f>RANK(K66,$K$9:$K$175,0)</f>
        <v>65</v>
      </c>
      <c r="M66" s="35">
        <v>837</v>
      </c>
      <c r="N66" s="11">
        <f>RANK(M66,$M$9:$M$175,0)</f>
        <v>69</v>
      </c>
    </row>
    <row r="67" spans="1:14" ht="12.75">
      <c r="A67" s="27">
        <f>RANK(G67,$G$9:$G$175,0)</f>
        <v>59</v>
      </c>
      <c r="B67" s="23" t="s">
        <v>467</v>
      </c>
      <c r="C67" s="22" t="s">
        <v>61</v>
      </c>
      <c r="D67" s="22" t="s">
        <v>6</v>
      </c>
      <c r="E67" s="22" t="s">
        <v>425</v>
      </c>
      <c r="F67" s="22" t="s">
        <v>43</v>
      </c>
      <c r="G67" s="34">
        <v>2388</v>
      </c>
      <c r="H67" s="31">
        <f>G67-$G$8</f>
        <v>-586</v>
      </c>
      <c r="I67" s="35">
        <v>816</v>
      </c>
      <c r="J67" s="11">
        <f>RANK(I67,$I$9:$I$175,0)</f>
        <v>56</v>
      </c>
      <c r="K67" s="35">
        <v>711</v>
      </c>
      <c r="L67" s="11">
        <f>RANK(K67,$K$9:$K$175,0)</f>
        <v>103</v>
      </c>
      <c r="M67" s="35">
        <v>861</v>
      </c>
      <c r="N67" s="11">
        <f>RANK(M67,$M$9:$M$175,0)</f>
        <v>45</v>
      </c>
    </row>
    <row r="68" spans="1:14" ht="12.75">
      <c r="A68" s="27">
        <f>RANK(G68,$G$9:$G$175,0)</f>
        <v>59</v>
      </c>
      <c r="B68" s="23" t="s">
        <v>468</v>
      </c>
      <c r="C68" s="22" t="s">
        <v>61</v>
      </c>
      <c r="D68" s="22" t="s">
        <v>7</v>
      </c>
      <c r="E68" s="22" t="s">
        <v>212</v>
      </c>
      <c r="F68" s="22" t="s">
        <v>43</v>
      </c>
      <c r="G68" s="34">
        <v>2388</v>
      </c>
      <c r="H68" s="31">
        <f>G68-$G$8</f>
        <v>-586</v>
      </c>
      <c r="I68" s="35">
        <v>783</v>
      </c>
      <c r="J68" s="11">
        <f>RANK(I68,$I$9:$I$175,0)</f>
        <v>82</v>
      </c>
      <c r="K68" s="35">
        <v>722</v>
      </c>
      <c r="L68" s="11">
        <f>RANK(K68,$K$9:$K$175,0)</f>
        <v>90</v>
      </c>
      <c r="M68" s="35">
        <v>883</v>
      </c>
      <c r="N68" s="11">
        <f>RANK(M68,$M$9:$M$175,0)</f>
        <v>24</v>
      </c>
    </row>
    <row r="69" spans="1:14" ht="12.75">
      <c r="A69" s="27">
        <f>RANK(G69,$G$9:$G$175,0)</f>
        <v>61</v>
      </c>
      <c r="B69" s="23" t="s">
        <v>472</v>
      </c>
      <c r="C69" s="22" t="s">
        <v>61</v>
      </c>
      <c r="D69" s="22" t="s">
        <v>7</v>
      </c>
      <c r="E69" s="22" t="s">
        <v>132</v>
      </c>
      <c r="F69" s="22" t="s">
        <v>43</v>
      </c>
      <c r="G69" s="34">
        <v>2385</v>
      </c>
      <c r="H69" s="31">
        <f>G69-$G$8</f>
        <v>-589</v>
      </c>
      <c r="I69" s="35">
        <v>802</v>
      </c>
      <c r="J69" s="11">
        <f>RANK(I69,$I$9:$I$175,0)</f>
        <v>66</v>
      </c>
      <c r="K69" s="35">
        <v>710</v>
      </c>
      <c r="L69" s="11">
        <f>RANK(K69,$K$9:$K$175,0)</f>
        <v>105</v>
      </c>
      <c r="M69" s="35">
        <v>873</v>
      </c>
      <c r="N69" s="11">
        <f>RANK(M69,$M$9:$M$175,0)</f>
        <v>30</v>
      </c>
    </row>
    <row r="70" spans="1:14" ht="12.75">
      <c r="A70" s="27">
        <f>RANK(G70,$G$9:$G$175,0)</f>
        <v>62</v>
      </c>
      <c r="B70" s="23" t="s">
        <v>476</v>
      </c>
      <c r="C70" s="22" t="s">
        <v>61</v>
      </c>
      <c r="D70" s="22" t="s">
        <v>9</v>
      </c>
      <c r="E70" s="22" t="s">
        <v>121</v>
      </c>
      <c r="F70" s="22" t="s">
        <v>43</v>
      </c>
      <c r="G70" s="34">
        <v>2383</v>
      </c>
      <c r="H70" s="31">
        <f>G70-$G$8</f>
        <v>-591</v>
      </c>
      <c r="I70" s="35">
        <v>770</v>
      </c>
      <c r="J70" s="11">
        <f>RANK(I70,$I$9:$I$175,0)</f>
        <v>88</v>
      </c>
      <c r="K70" s="35">
        <v>774</v>
      </c>
      <c r="L70" s="11">
        <f>RANK(K70,$K$9:$K$175,0)</f>
        <v>38</v>
      </c>
      <c r="M70" s="35">
        <v>839</v>
      </c>
      <c r="N70" s="11">
        <f>RANK(M70,$M$9:$M$175,0)</f>
        <v>66</v>
      </c>
    </row>
    <row r="71" spans="1:14" ht="12.75">
      <c r="A71" s="27">
        <f>RANK(G71,$G$9:$G$175,0)</f>
        <v>62</v>
      </c>
      <c r="B71" s="23" t="s">
        <v>477</v>
      </c>
      <c r="C71" s="22" t="s">
        <v>61</v>
      </c>
      <c r="D71" s="22" t="s">
        <v>10</v>
      </c>
      <c r="E71" s="22" t="s">
        <v>425</v>
      </c>
      <c r="F71" s="22" t="s">
        <v>43</v>
      </c>
      <c r="G71" s="34">
        <v>2383</v>
      </c>
      <c r="H71" s="31">
        <f>G71-$G$8</f>
        <v>-591</v>
      </c>
      <c r="I71" s="35">
        <v>806</v>
      </c>
      <c r="J71" s="11">
        <f>RANK(I71,$I$9:$I$175,0)</f>
        <v>62</v>
      </c>
      <c r="K71" s="35">
        <v>764</v>
      </c>
      <c r="L71" s="11">
        <f>RANK(K71,$K$9:$K$175,0)</f>
        <v>52</v>
      </c>
      <c r="M71" s="35">
        <v>813</v>
      </c>
      <c r="N71" s="11">
        <f>RANK(M71,$M$9:$M$175,0)</f>
        <v>89</v>
      </c>
    </row>
    <row r="72" spans="1:14" ht="12.75">
      <c r="A72" s="27">
        <f>RANK(G72,$G$9:$G$175,0)</f>
        <v>62</v>
      </c>
      <c r="B72" s="23" t="s">
        <v>478</v>
      </c>
      <c r="C72" s="22" t="s">
        <v>61</v>
      </c>
      <c r="D72" s="22" t="s">
        <v>11</v>
      </c>
      <c r="E72" s="22" t="s">
        <v>140</v>
      </c>
      <c r="F72" s="22" t="s">
        <v>43</v>
      </c>
      <c r="G72" s="34">
        <v>2383</v>
      </c>
      <c r="H72" s="31">
        <f>G72-$G$8</f>
        <v>-591</v>
      </c>
      <c r="I72" s="35">
        <v>835</v>
      </c>
      <c r="J72" s="11">
        <f>RANK(I72,$I$9:$I$175,0)</f>
        <v>51</v>
      </c>
      <c r="K72" s="35">
        <v>686</v>
      </c>
      <c r="L72" s="11">
        <f>RANK(K72,$K$9:$K$175,0)</f>
        <v>121</v>
      </c>
      <c r="M72" s="35">
        <v>862</v>
      </c>
      <c r="N72" s="11">
        <f>RANK(M72,$M$9:$M$175,0)</f>
        <v>43</v>
      </c>
    </row>
    <row r="73" spans="1:14" ht="12.75">
      <c r="A73" s="27">
        <f>RANK(G73,$G$9:$G$175,0)</f>
        <v>62</v>
      </c>
      <c r="B73" s="23" t="s">
        <v>479</v>
      </c>
      <c r="C73" s="22" t="s">
        <v>61</v>
      </c>
      <c r="D73" s="22" t="s">
        <v>11</v>
      </c>
      <c r="E73" s="22" t="s">
        <v>315</v>
      </c>
      <c r="F73" s="22" t="s">
        <v>43</v>
      </c>
      <c r="G73" s="34">
        <v>2383</v>
      </c>
      <c r="H73" s="31">
        <f>G73-$G$8</f>
        <v>-591</v>
      </c>
      <c r="I73" s="35">
        <v>794</v>
      </c>
      <c r="J73" s="11">
        <f>RANK(I73,$I$9:$I$175,0)</f>
        <v>73</v>
      </c>
      <c r="K73" s="35">
        <v>762</v>
      </c>
      <c r="L73" s="11">
        <f>RANK(K73,$K$9:$K$175,0)</f>
        <v>55</v>
      </c>
      <c r="M73" s="35">
        <v>827</v>
      </c>
      <c r="N73" s="11">
        <f>RANK(M73,$M$9:$M$175,0)</f>
        <v>77</v>
      </c>
    </row>
    <row r="74" spans="1:14" ht="12.75">
      <c r="A74" s="27">
        <f>RANK(G74,$G$9:$G$175,0)</f>
        <v>66</v>
      </c>
      <c r="B74" s="23" t="s">
        <v>480</v>
      </c>
      <c r="C74" s="22" t="s">
        <v>61</v>
      </c>
      <c r="D74" s="22" t="s">
        <v>10</v>
      </c>
      <c r="E74" s="22" t="s">
        <v>177</v>
      </c>
      <c r="F74" s="22" t="s">
        <v>43</v>
      </c>
      <c r="G74" s="34">
        <v>2382</v>
      </c>
      <c r="H74" s="31">
        <f>G74-$G$8</f>
        <v>-592</v>
      </c>
      <c r="I74" s="35">
        <v>773</v>
      </c>
      <c r="J74" s="11">
        <f>RANK(I74,$I$9:$I$175,0)</f>
        <v>85</v>
      </c>
      <c r="K74" s="35">
        <v>770</v>
      </c>
      <c r="L74" s="11">
        <f>RANK(K74,$K$9:$K$175,0)</f>
        <v>45</v>
      </c>
      <c r="M74" s="35">
        <v>839</v>
      </c>
      <c r="N74" s="11">
        <f>RANK(M74,$M$9:$M$175,0)</f>
        <v>66</v>
      </c>
    </row>
    <row r="75" spans="1:14" ht="12.75">
      <c r="A75" s="27">
        <f>RANK(G75,$G$9:$G$175,0)</f>
        <v>67</v>
      </c>
      <c r="B75" s="23" t="s">
        <v>485</v>
      </c>
      <c r="C75" s="22" t="s">
        <v>61</v>
      </c>
      <c r="D75" s="22" t="s">
        <v>8</v>
      </c>
      <c r="E75" s="22" t="s">
        <v>269</v>
      </c>
      <c r="F75" s="22" t="s">
        <v>43</v>
      </c>
      <c r="G75" s="34">
        <v>2380</v>
      </c>
      <c r="H75" s="31">
        <f>G75-$G$8</f>
        <v>-594</v>
      </c>
      <c r="I75" s="35">
        <v>785</v>
      </c>
      <c r="J75" s="11">
        <f>RANK(I75,$I$9:$I$175,0)</f>
        <v>79</v>
      </c>
      <c r="K75" s="35">
        <v>797</v>
      </c>
      <c r="L75" s="11">
        <f>RANK(K75,$K$9:$K$175,0)</f>
        <v>30</v>
      </c>
      <c r="M75" s="35">
        <v>798</v>
      </c>
      <c r="N75" s="11">
        <f>RANK(M75,$M$9:$M$175,0)</f>
        <v>102</v>
      </c>
    </row>
    <row r="76" spans="1:14" ht="12.75">
      <c r="A76" s="27">
        <f>RANK(G76,$G$9:$G$175,0)</f>
        <v>68</v>
      </c>
      <c r="B76" s="23" t="s">
        <v>489</v>
      </c>
      <c r="C76" s="22" t="s">
        <v>23</v>
      </c>
      <c r="D76" s="22" t="s">
        <v>9</v>
      </c>
      <c r="E76" s="22" t="s">
        <v>119</v>
      </c>
      <c r="F76" s="22" t="s">
        <v>43</v>
      </c>
      <c r="G76" s="34">
        <v>2378</v>
      </c>
      <c r="H76" s="31">
        <f>G76-$G$8</f>
        <v>-596</v>
      </c>
      <c r="I76" s="35">
        <v>790</v>
      </c>
      <c r="J76" s="11">
        <f>RANK(I76,$I$9:$I$175,0)</f>
        <v>75</v>
      </c>
      <c r="K76" s="35">
        <v>740</v>
      </c>
      <c r="L76" s="11">
        <f>RANK(K76,$K$9:$K$175,0)</f>
        <v>73</v>
      </c>
      <c r="M76" s="35">
        <v>848</v>
      </c>
      <c r="N76" s="11">
        <f>RANK(M76,$M$9:$M$175,0)</f>
        <v>54</v>
      </c>
    </row>
    <row r="77" spans="1:14" ht="12.75">
      <c r="A77" s="27">
        <f>RANK(G77,$G$9:$G$175,0)</f>
        <v>69</v>
      </c>
      <c r="B77" s="23" t="s">
        <v>494</v>
      </c>
      <c r="C77" s="22" t="s">
        <v>23</v>
      </c>
      <c r="D77" s="22" t="s">
        <v>10</v>
      </c>
      <c r="E77" s="22" t="s">
        <v>223</v>
      </c>
      <c r="F77" s="22" t="s">
        <v>43</v>
      </c>
      <c r="G77" s="34">
        <v>2365</v>
      </c>
      <c r="H77" s="31">
        <f>G77-$G$8</f>
        <v>-609</v>
      </c>
      <c r="I77" s="35">
        <v>759</v>
      </c>
      <c r="J77" s="11">
        <f>RANK(I77,$I$9:$I$175,0)</f>
        <v>93</v>
      </c>
      <c r="K77" s="35">
        <v>752</v>
      </c>
      <c r="L77" s="11">
        <f>RANK(K77,$K$9:$K$175,0)</f>
        <v>62</v>
      </c>
      <c r="M77" s="35">
        <v>854</v>
      </c>
      <c r="N77" s="11">
        <f>RANK(M77,$M$9:$M$175,0)</f>
        <v>50</v>
      </c>
    </row>
    <row r="78" spans="1:14" ht="12.75">
      <c r="A78" s="27">
        <f>RANK(G78,$G$9:$G$175,0)</f>
        <v>69</v>
      </c>
      <c r="B78" s="23" t="s">
        <v>495</v>
      </c>
      <c r="C78" s="22" t="s">
        <v>23</v>
      </c>
      <c r="D78" s="22" t="s">
        <v>11</v>
      </c>
      <c r="E78" s="22" t="s">
        <v>496</v>
      </c>
      <c r="F78" s="22" t="s">
        <v>43</v>
      </c>
      <c r="G78" s="34">
        <v>2365</v>
      </c>
      <c r="H78" s="31">
        <f>G78-$G$8</f>
        <v>-609</v>
      </c>
      <c r="I78" s="35">
        <v>797</v>
      </c>
      <c r="J78" s="11">
        <f>RANK(I78,$I$9:$I$175,0)</f>
        <v>72</v>
      </c>
      <c r="K78" s="35">
        <v>696</v>
      </c>
      <c r="L78" s="11">
        <f>RANK(K78,$K$9:$K$175,0)</f>
        <v>114</v>
      </c>
      <c r="M78" s="35">
        <v>872</v>
      </c>
      <c r="N78" s="11">
        <f>RANK(M78,$M$9:$M$175,0)</f>
        <v>32</v>
      </c>
    </row>
    <row r="79" spans="1:14" ht="12.75">
      <c r="A79" s="27">
        <f>RANK(G79,$G$9:$G$175,0)</f>
        <v>71</v>
      </c>
      <c r="B79" s="23" t="s">
        <v>503</v>
      </c>
      <c r="C79" s="22" t="s">
        <v>23</v>
      </c>
      <c r="D79" s="22" t="s">
        <v>9</v>
      </c>
      <c r="E79" s="22" t="s">
        <v>140</v>
      </c>
      <c r="F79" s="22" t="s">
        <v>43</v>
      </c>
      <c r="G79" s="34">
        <v>2361</v>
      </c>
      <c r="H79" s="31">
        <f>G79-$G$8</f>
        <v>-613</v>
      </c>
      <c r="I79" s="35">
        <v>799</v>
      </c>
      <c r="J79" s="11">
        <f>RANK(I79,$I$9:$I$175,0)</f>
        <v>71</v>
      </c>
      <c r="K79" s="35">
        <v>757</v>
      </c>
      <c r="L79" s="11">
        <f>RANK(K79,$K$9:$K$175,0)</f>
        <v>59</v>
      </c>
      <c r="M79" s="35">
        <v>805</v>
      </c>
      <c r="N79" s="11">
        <f>RANK(M79,$M$9:$M$175,0)</f>
        <v>97</v>
      </c>
    </row>
    <row r="80" spans="1:14" ht="12.75">
      <c r="A80" s="27">
        <f>RANK(G80,$G$9:$G$175,0)</f>
        <v>72</v>
      </c>
      <c r="B80" s="23" t="s">
        <v>505</v>
      </c>
      <c r="C80" s="22" t="s">
        <v>61</v>
      </c>
      <c r="D80" s="22" t="s">
        <v>9</v>
      </c>
      <c r="E80" s="22" t="s">
        <v>425</v>
      </c>
      <c r="F80" s="22" t="s">
        <v>43</v>
      </c>
      <c r="G80" s="34">
        <v>2357</v>
      </c>
      <c r="H80" s="31">
        <f>G80-$G$8</f>
        <v>-617</v>
      </c>
      <c r="I80" s="35">
        <v>755</v>
      </c>
      <c r="J80" s="11">
        <f>RANK(I80,$I$9:$I$175,0)</f>
        <v>95</v>
      </c>
      <c r="K80" s="35">
        <v>771</v>
      </c>
      <c r="L80" s="11">
        <f>RANK(K80,$K$9:$K$175,0)</f>
        <v>41</v>
      </c>
      <c r="M80" s="35">
        <v>831</v>
      </c>
      <c r="N80" s="11">
        <f>RANK(M80,$M$9:$M$175,0)</f>
        <v>73</v>
      </c>
    </row>
    <row r="81" spans="1:14" ht="12.75">
      <c r="A81" s="27">
        <f>RANK(G81,$G$9:$G$175,0)</f>
        <v>73</v>
      </c>
      <c r="B81" s="23" t="s">
        <v>515</v>
      </c>
      <c r="C81" s="22" t="s">
        <v>113</v>
      </c>
      <c r="D81" s="22" t="s">
        <v>7</v>
      </c>
      <c r="E81" s="22" t="s">
        <v>140</v>
      </c>
      <c r="F81" s="22" t="s">
        <v>43</v>
      </c>
      <c r="G81" s="34">
        <v>2348</v>
      </c>
      <c r="H81" s="31">
        <f>G81-$G$8</f>
        <v>-626</v>
      </c>
      <c r="I81" s="35">
        <v>904</v>
      </c>
      <c r="J81" s="11">
        <f>RANK(I81,$I$9:$I$175,0)</f>
        <v>24</v>
      </c>
      <c r="K81" s="35">
        <v>710</v>
      </c>
      <c r="L81" s="11">
        <f>RANK(K81,$K$9:$K$175,0)</f>
        <v>105</v>
      </c>
      <c r="M81" s="35">
        <v>734</v>
      </c>
      <c r="N81" s="11">
        <f>RANK(M81,$M$9:$M$175,0)</f>
        <v>134</v>
      </c>
    </row>
    <row r="82" spans="1:14" ht="12.75">
      <c r="A82" s="27">
        <f>RANK(G82,$G$9:$G$175,0)</f>
        <v>74</v>
      </c>
      <c r="B82" s="23" t="s">
        <v>521</v>
      </c>
      <c r="C82" s="22" t="s">
        <v>23</v>
      </c>
      <c r="D82" s="22" t="s">
        <v>8</v>
      </c>
      <c r="E82" s="22" t="s">
        <v>55</v>
      </c>
      <c r="F82" s="22" t="s">
        <v>43</v>
      </c>
      <c r="G82" s="34">
        <v>2341</v>
      </c>
      <c r="H82" s="31">
        <f>G82-$G$8</f>
        <v>-633</v>
      </c>
      <c r="I82" s="35">
        <v>745</v>
      </c>
      <c r="J82" s="11">
        <f>RANK(I82,$I$9:$I$175,0)</f>
        <v>99</v>
      </c>
      <c r="K82" s="35">
        <v>727</v>
      </c>
      <c r="L82" s="11">
        <f>RANK(K82,$K$9:$K$175,0)</f>
        <v>84</v>
      </c>
      <c r="M82" s="35">
        <v>869</v>
      </c>
      <c r="N82" s="11">
        <f>RANK(M82,$M$9:$M$175,0)</f>
        <v>35</v>
      </c>
    </row>
    <row r="83" spans="1:14" ht="12.75">
      <c r="A83" s="27">
        <f>RANK(G83,$G$9:$G$175,0)</f>
        <v>75</v>
      </c>
      <c r="B83" s="23" t="s">
        <v>525</v>
      </c>
      <c r="C83" s="22" t="s">
        <v>61</v>
      </c>
      <c r="D83" s="22" t="s">
        <v>12</v>
      </c>
      <c r="E83" s="22" t="s">
        <v>132</v>
      </c>
      <c r="F83" s="22" t="s">
        <v>43</v>
      </c>
      <c r="G83" s="34">
        <v>2338</v>
      </c>
      <c r="H83" s="31">
        <f>G83-$G$8</f>
        <v>-636</v>
      </c>
      <c r="I83" s="35">
        <v>837</v>
      </c>
      <c r="J83" s="11">
        <f>RANK(I83,$I$9:$I$175,0)</f>
        <v>50</v>
      </c>
      <c r="K83" s="35">
        <v>719</v>
      </c>
      <c r="L83" s="11">
        <f>RANK(K83,$K$9:$K$175,0)</f>
        <v>94</v>
      </c>
      <c r="M83" s="35">
        <v>782</v>
      </c>
      <c r="N83" s="11">
        <f>RANK(M83,$M$9:$M$175,0)</f>
        <v>113</v>
      </c>
    </row>
    <row r="84" spans="1:14" ht="12.75">
      <c r="A84" s="27">
        <f>RANK(G84,$G$9:$G$175,0)</f>
        <v>76</v>
      </c>
      <c r="B84" s="23" t="s">
        <v>529</v>
      </c>
      <c r="C84" s="22" t="s">
        <v>61</v>
      </c>
      <c r="D84" s="22" t="s">
        <v>10</v>
      </c>
      <c r="E84" s="22" t="s">
        <v>425</v>
      </c>
      <c r="F84" s="22" t="s">
        <v>43</v>
      </c>
      <c r="G84" s="34">
        <v>2333</v>
      </c>
      <c r="H84" s="31">
        <f>G84-$G$8</f>
        <v>-641</v>
      </c>
      <c r="I84" s="35">
        <v>773</v>
      </c>
      <c r="J84" s="11">
        <f>RANK(I84,$I$9:$I$175,0)</f>
        <v>85</v>
      </c>
      <c r="K84" s="35">
        <v>717</v>
      </c>
      <c r="L84" s="11">
        <f>RANK(K84,$K$9:$K$175,0)</f>
        <v>99</v>
      </c>
      <c r="M84" s="35">
        <v>843</v>
      </c>
      <c r="N84" s="11">
        <f>RANK(M84,$M$9:$M$175,0)</f>
        <v>61</v>
      </c>
    </row>
    <row r="85" spans="1:14" ht="12.75">
      <c r="A85" s="27">
        <f>RANK(G85,$G$9:$G$175,0)</f>
        <v>77</v>
      </c>
      <c r="B85" s="23" t="s">
        <v>530</v>
      </c>
      <c r="C85" s="22" t="s">
        <v>61</v>
      </c>
      <c r="D85" s="22" t="s">
        <v>10</v>
      </c>
      <c r="E85" s="22" t="s">
        <v>177</v>
      </c>
      <c r="F85" s="22" t="s">
        <v>43</v>
      </c>
      <c r="G85" s="34">
        <v>2331</v>
      </c>
      <c r="H85" s="31">
        <f>G85-$G$8</f>
        <v>-643</v>
      </c>
      <c r="I85" s="35">
        <v>777</v>
      </c>
      <c r="J85" s="11">
        <f>RANK(I85,$I$9:$I$175,0)</f>
        <v>83</v>
      </c>
      <c r="K85" s="35">
        <v>654</v>
      </c>
      <c r="L85" s="11">
        <f>RANK(K85,$K$9:$K$175,0)</f>
        <v>141</v>
      </c>
      <c r="M85" s="35">
        <v>900</v>
      </c>
      <c r="N85" s="11">
        <f>RANK(M85,$M$9:$M$175,0)</f>
        <v>13</v>
      </c>
    </row>
    <row r="86" spans="1:14" ht="12.75">
      <c r="A86" s="27">
        <f>RANK(G86,$G$9:$G$175,0)</f>
        <v>78</v>
      </c>
      <c r="B86" s="23" t="s">
        <v>540</v>
      </c>
      <c r="C86" s="22" t="s">
        <v>61</v>
      </c>
      <c r="D86" s="22" t="s">
        <v>8</v>
      </c>
      <c r="E86" s="22" t="s">
        <v>541</v>
      </c>
      <c r="F86" s="22" t="s">
        <v>43</v>
      </c>
      <c r="G86" s="34">
        <v>2325</v>
      </c>
      <c r="H86" s="31">
        <f>G86-$G$8</f>
        <v>-649</v>
      </c>
      <c r="I86" s="35">
        <v>807</v>
      </c>
      <c r="J86" s="11">
        <f>RANK(I86,$I$9:$I$175,0)</f>
        <v>61</v>
      </c>
      <c r="K86" s="35">
        <v>768</v>
      </c>
      <c r="L86" s="11">
        <f>RANK(K86,$K$9:$K$175,0)</f>
        <v>47</v>
      </c>
      <c r="M86" s="35">
        <v>750</v>
      </c>
      <c r="N86" s="11">
        <f>RANK(M86,$M$9:$M$175,0)</f>
        <v>130</v>
      </c>
    </row>
    <row r="87" spans="1:14" ht="12.75">
      <c r="A87" s="27">
        <f>RANK(G87,$G$9:$G$175,0)</f>
        <v>79</v>
      </c>
      <c r="B87" s="23" t="s">
        <v>543</v>
      </c>
      <c r="C87" s="22" t="s">
        <v>23</v>
      </c>
      <c r="D87" s="22" t="s">
        <v>11</v>
      </c>
      <c r="E87" s="22" t="s">
        <v>544</v>
      </c>
      <c r="F87" s="22" t="s">
        <v>43</v>
      </c>
      <c r="G87" s="34">
        <v>2323</v>
      </c>
      <c r="H87" s="31">
        <f>G87-$G$8</f>
        <v>-651</v>
      </c>
      <c r="I87" s="35">
        <v>770</v>
      </c>
      <c r="J87" s="11">
        <f>RANK(I87,$I$9:$I$175,0)</f>
        <v>88</v>
      </c>
      <c r="K87" s="35">
        <v>743</v>
      </c>
      <c r="L87" s="11">
        <f>RANK(K87,$K$9:$K$175,0)</f>
        <v>71</v>
      </c>
      <c r="M87" s="35">
        <v>810</v>
      </c>
      <c r="N87" s="11">
        <f>RANK(M87,$M$9:$M$175,0)</f>
        <v>94</v>
      </c>
    </row>
    <row r="88" spans="1:14" ht="12.75">
      <c r="A88" s="27">
        <f>RANK(G88,$G$9:$G$175,0)</f>
        <v>80</v>
      </c>
      <c r="B88" s="23" t="s">
        <v>552</v>
      </c>
      <c r="C88" s="22" t="s">
        <v>113</v>
      </c>
      <c r="D88" s="22" t="s">
        <v>9</v>
      </c>
      <c r="E88" s="22" t="s">
        <v>553</v>
      </c>
      <c r="F88" s="22" t="s">
        <v>43</v>
      </c>
      <c r="G88" s="34">
        <v>2319</v>
      </c>
      <c r="H88" s="31">
        <f>G88-$G$8</f>
        <v>-655</v>
      </c>
      <c r="I88" s="35">
        <v>787</v>
      </c>
      <c r="J88" s="11">
        <f>RANK(I88,$I$9:$I$175,0)</f>
        <v>77</v>
      </c>
      <c r="K88" s="35">
        <v>642</v>
      </c>
      <c r="L88" s="11">
        <f>RANK(K88,$K$9:$K$175,0)</f>
        <v>150</v>
      </c>
      <c r="M88" s="35">
        <v>890</v>
      </c>
      <c r="N88" s="11">
        <f>RANK(M88,$M$9:$M$175,0)</f>
        <v>19</v>
      </c>
    </row>
    <row r="89" spans="1:14" ht="12.75">
      <c r="A89" s="27">
        <f>RANK(G89,$G$9:$G$175,0)</f>
        <v>81</v>
      </c>
      <c r="B89" s="23" t="s">
        <v>555</v>
      </c>
      <c r="C89" s="22" t="s">
        <v>113</v>
      </c>
      <c r="D89" s="22" t="s">
        <v>11</v>
      </c>
      <c r="E89" s="22" t="s">
        <v>55</v>
      </c>
      <c r="F89" s="22" t="s">
        <v>43</v>
      </c>
      <c r="G89" s="34">
        <v>2318</v>
      </c>
      <c r="H89" s="31">
        <f>G89-$G$8</f>
        <v>-656</v>
      </c>
      <c r="I89" s="35">
        <v>816</v>
      </c>
      <c r="J89" s="11">
        <f>RANK(I89,$I$9:$I$175,0)</f>
        <v>56</v>
      </c>
      <c r="K89" s="35">
        <v>744</v>
      </c>
      <c r="L89" s="11">
        <f>RANK(K89,$K$9:$K$175,0)</f>
        <v>70</v>
      </c>
      <c r="M89" s="35">
        <v>758</v>
      </c>
      <c r="N89" s="11">
        <f>RANK(M89,$M$9:$M$175,0)</f>
        <v>124</v>
      </c>
    </row>
    <row r="90" spans="1:14" ht="12.75">
      <c r="A90" s="27">
        <f>RANK(G90,$G$9:$G$175,0)</f>
        <v>82</v>
      </c>
      <c r="B90" s="23" t="s">
        <v>557</v>
      </c>
      <c r="C90" s="22" t="s">
        <v>113</v>
      </c>
      <c r="D90" s="22" t="s">
        <v>12</v>
      </c>
      <c r="E90" s="22" t="s">
        <v>140</v>
      </c>
      <c r="F90" s="22" t="s">
        <v>43</v>
      </c>
      <c r="G90" s="34">
        <v>2317</v>
      </c>
      <c r="H90" s="31">
        <f>G90-$G$8</f>
        <v>-657</v>
      </c>
      <c r="I90" s="35">
        <v>806</v>
      </c>
      <c r="J90" s="11">
        <f>RANK(I90,$I$9:$I$175,0)</f>
        <v>62</v>
      </c>
      <c r="K90" s="35">
        <v>715</v>
      </c>
      <c r="L90" s="11">
        <f>RANK(K90,$K$9:$K$175,0)</f>
        <v>101</v>
      </c>
      <c r="M90" s="35">
        <v>796</v>
      </c>
      <c r="N90" s="11">
        <f>RANK(M90,$M$9:$M$175,0)</f>
        <v>104</v>
      </c>
    </row>
    <row r="91" spans="1:14" ht="12.75">
      <c r="A91" s="27">
        <f>RANK(G91,$G$9:$G$175,0)</f>
        <v>83</v>
      </c>
      <c r="B91" s="23" t="s">
        <v>558</v>
      </c>
      <c r="C91" s="22" t="s">
        <v>61</v>
      </c>
      <c r="D91" s="22" t="s">
        <v>11</v>
      </c>
      <c r="E91" s="22" t="s">
        <v>559</v>
      </c>
      <c r="F91" s="22" t="s">
        <v>43</v>
      </c>
      <c r="G91" s="34">
        <v>2316</v>
      </c>
      <c r="H91" s="31">
        <f>G91-$G$8</f>
        <v>-658</v>
      </c>
      <c r="I91" s="35">
        <v>818</v>
      </c>
      <c r="J91" s="11">
        <f>RANK(I91,$I$9:$I$175,0)</f>
        <v>55</v>
      </c>
      <c r="K91" s="35">
        <v>647</v>
      </c>
      <c r="L91" s="11">
        <f>RANK(K91,$K$9:$K$175,0)</f>
        <v>146</v>
      </c>
      <c r="M91" s="35">
        <v>851</v>
      </c>
      <c r="N91" s="11">
        <f>RANK(M91,$M$9:$M$175,0)</f>
        <v>53</v>
      </c>
    </row>
    <row r="92" spans="1:14" ht="12.75">
      <c r="A92" s="27">
        <f>RANK(G92,$G$9:$G$175,0)</f>
        <v>84</v>
      </c>
      <c r="B92" s="23" t="s">
        <v>569</v>
      </c>
      <c r="C92" s="22" t="s">
        <v>61</v>
      </c>
      <c r="D92" s="22" t="s">
        <v>10</v>
      </c>
      <c r="E92" s="22" t="s">
        <v>130</v>
      </c>
      <c r="F92" s="22" t="s">
        <v>43</v>
      </c>
      <c r="G92" s="34">
        <v>2308</v>
      </c>
      <c r="H92" s="31">
        <f>G92-$G$8</f>
        <v>-666</v>
      </c>
      <c r="I92" s="35">
        <v>717</v>
      </c>
      <c r="J92" s="11">
        <f>RANK(I92,$I$9:$I$175,0)</f>
        <v>115</v>
      </c>
      <c r="K92" s="35">
        <v>725</v>
      </c>
      <c r="L92" s="11">
        <f>RANK(K92,$K$9:$K$175,0)</f>
        <v>85</v>
      </c>
      <c r="M92" s="35">
        <v>866</v>
      </c>
      <c r="N92" s="11">
        <f>RANK(M92,$M$9:$M$175,0)</f>
        <v>38</v>
      </c>
    </row>
    <row r="93" spans="1:14" ht="12.75">
      <c r="A93" s="27">
        <f>RANK(G93,$G$9:$G$175,0)</f>
        <v>84</v>
      </c>
      <c r="B93" s="23" t="s">
        <v>570</v>
      </c>
      <c r="C93" s="22" t="s">
        <v>113</v>
      </c>
      <c r="D93" s="22" t="s">
        <v>10</v>
      </c>
      <c r="E93" s="22" t="s">
        <v>277</v>
      </c>
      <c r="F93" s="22" t="s">
        <v>43</v>
      </c>
      <c r="G93" s="34">
        <v>2308</v>
      </c>
      <c r="H93" s="31">
        <f>G93-$G$8</f>
        <v>-666</v>
      </c>
      <c r="I93" s="35">
        <v>786</v>
      </c>
      <c r="J93" s="11">
        <f>RANK(I93,$I$9:$I$175,0)</f>
        <v>78</v>
      </c>
      <c r="K93" s="35">
        <v>711</v>
      </c>
      <c r="L93" s="11">
        <f>RANK(K93,$K$9:$K$175,0)</f>
        <v>103</v>
      </c>
      <c r="M93" s="35">
        <v>811</v>
      </c>
      <c r="N93" s="11">
        <f>RANK(M93,$M$9:$M$175,0)</f>
        <v>92</v>
      </c>
    </row>
    <row r="94" spans="1:14" ht="12.75">
      <c r="A94" s="27">
        <f>RANK(G94,$G$9:$G$175,0)</f>
        <v>86</v>
      </c>
      <c r="B94" s="23" t="s">
        <v>572</v>
      </c>
      <c r="C94" s="22" t="s">
        <v>61</v>
      </c>
      <c r="D94" s="22" t="s">
        <v>8</v>
      </c>
      <c r="E94" s="22" t="s">
        <v>544</v>
      </c>
      <c r="F94" s="22" t="s">
        <v>43</v>
      </c>
      <c r="G94" s="34">
        <v>2307</v>
      </c>
      <c r="H94" s="31">
        <f>G94-$G$8</f>
        <v>-667</v>
      </c>
      <c r="I94" s="35">
        <v>741</v>
      </c>
      <c r="J94" s="11">
        <f>RANK(I94,$I$9:$I$175,0)</f>
        <v>103</v>
      </c>
      <c r="K94" s="35">
        <v>752</v>
      </c>
      <c r="L94" s="11">
        <f>RANK(K94,$K$9:$K$175,0)</f>
        <v>62</v>
      </c>
      <c r="M94" s="35">
        <v>814</v>
      </c>
      <c r="N94" s="11">
        <f>RANK(M94,$M$9:$M$175,0)</f>
        <v>88</v>
      </c>
    </row>
    <row r="95" spans="1:14" ht="12.75">
      <c r="A95" s="27">
        <f>RANK(G95,$G$9:$G$175,0)</f>
        <v>86</v>
      </c>
      <c r="B95" s="23" t="s">
        <v>573</v>
      </c>
      <c r="C95" s="22" t="s">
        <v>61</v>
      </c>
      <c r="D95" s="22" t="s">
        <v>11</v>
      </c>
      <c r="E95" s="22" t="s">
        <v>177</v>
      </c>
      <c r="F95" s="22" t="s">
        <v>43</v>
      </c>
      <c r="G95" s="34">
        <v>2307</v>
      </c>
      <c r="H95" s="31">
        <f>G95-$G$8</f>
        <v>-667</v>
      </c>
      <c r="I95" s="35">
        <v>812</v>
      </c>
      <c r="J95" s="11">
        <f>RANK(I95,$I$9:$I$175,0)</f>
        <v>59</v>
      </c>
      <c r="K95" s="35">
        <v>684</v>
      </c>
      <c r="L95" s="11">
        <f>RANK(K95,$K$9:$K$175,0)</f>
        <v>122</v>
      </c>
      <c r="M95" s="35">
        <v>811</v>
      </c>
      <c r="N95" s="11">
        <f>RANK(M95,$M$9:$M$175,0)</f>
        <v>92</v>
      </c>
    </row>
    <row r="96" spans="1:14" ht="12.75">
      <c r="A96" s="27">
        <f>RANK(G96,$G$9:$G$175,0)</f>
        <v>88</v>
      </c>
      <c r="B96" s="23" t="s">
        <v>579</v>
      </c>
      <c r="C96" s="22" t="s">
        <v>23</v>
      </c>
      <c r="D96" s="22" t="s">
        <v>12</v>
      </c>
      <c r="E96" s="22" t="s">
        <v>269</v>
      </c>
      <c r="F96" s="22" t="s">
        <v>43</v>
      </c>
      <c r="G96" s="34">
        <v>2305</v>
      </c>
      <c r="H96" s="31">
        <f>G96-$G$8</f>
        <v>-669</v>
      </c>
      <c r="I96" s="35">
        <v>727</v>
      </c>
      <c r="J96" s="11">
        <f>RANK(I96,$I$9:$I$175,0)</f>
        <v>110</v>
      </c>
      <c r="K96" s="35">
        <v>765</v>
      </c>
      <c r="L96" s="11">
        <f>RANK(K96,$K$9:$K$175,0)</f>
        <v>50</v>
      </c>
      <c r="M96" s="35">
        <v>813</v>
      </c>
      <c r="N96" s="11">
        <f>RANK(M96,$M$9:$M$175,0)</f>
        <v>89</v>
      </c>
    </row>
    <row r="97" spans="1:14" ht="12.75">
      <c r="A97" s="27">
        <f>RANK(G97,$G$9:$G$175,0)</f>
        <v>89</v>
      </c>
      <c r="B97" s="23" t="s">
        <v>581</v>
      </c>
      <c r="C97" s="22" t="s">
        <v>61</v>
      </c>
      <c r="D97" s="22" t="s">
        <v>11</v>
      </c>
      <c r="E97" s="22" t="s">
        <v>541</v>
      </c>
      <c r="F97" s="22" t="s">
        <v>43</v>
      </c>
      <c r="G97" s="34">
        <v>2303</v>
      </c>
      <c r="H97" s="31">
        <f>G97-$G$8</f>
        <v>-671</v>
      </c>
      <c r="I97" s="35">
        <v>741</v>
      </c>
      <c r="J97" s="11">
        <f>RANK(I97,$I$9:$I$175,0)</f>
        <v>103</v>
      </c>
      <c r="K97" s="35">
        <v>747</v>
      </c>
      <c r="L97" s="11">
        <f>RANK(K97,$K$9:$K$175,0)</f>
        <v>65</v>
      </c>
      <c r="M97" s="35">
        <v>815</v>
      </c>
      <c r="N97" s="11">
        <f>RANK(M97,$M$9:$M$175,0)</f>
        <v>86</v>
      </c>
    </row>
    <row r="98" spans="1:14" ht="12.75">
      <c r="A98" s="27">
        <f>RANK(G98,$G$9:$G$175,0)</f>
        <v>89</v>
      </c>
      <c r="B98" s="23" t="s">
        <v>582</v>
      </c>
      <c r="C98" s="22" t="s">
        <v>23</v>
      </c>
      <c r="D98" s="22" t="s">
        <v>12</v>
      </c>
      <c r="E98" s="22" t="s">
        <v>177</v>
      </c>
      <c r="F98" s="22" t="s">
        <v>43</v>
      </c>
      <c r="G98" s="34">
        <v>2303</v>
      </c>
      <c r="H98" s="31">
        <f>G98-$G$8</f>
        <v>-671</v>
      </c>
      <c r="I98" s="35">
        <v>800</v>
      </c>
      <c r="J98" s="11">
        <f>RANK(I98,$I$9:$I$175,0)</f>
        <v>68</v>
      </c>
      <c r="K98" s="35">
        <v>676</v>
      </c>
      <c r="L98" s="11">
        <f>RANK(K98,$K$9:$K$175,0)</f>
        <v>129</v>
      </c>
      <c r="M98" s="35">
        <v>827</v>
      </c>
      <c r="N98" s="11">
        <f>RANK(M98,$M$9:$M$175,0)</f>
        <v>77</v>
      </c>
    </row>
    <row r="99" spans="1:14" ht="12.75">
      <c r="A99" s="27">
        <f>RANK(G99,$G$9:$G$175,0)</f>
        <v>91</v>
      </c>
      <c r="B99" s="23" t="s">
        <v>584</v>
      </c>
      <c r="C99" s="22" t="s">
        <v>61</v>
      </c>
      <c r="D99" s="22" t="s">
        <v>12</v>
      </c>
      <c r="E99" s="22" t="s">
        <v>212</v>
      </c>
      <c r="F99" s="22" t="s">
        <v>43</v>
      </c>
      <c r="G99" s="34">
        <v>2301</v>
      </c>
      <c r="H99" s="31">
        <f>G99-$G$8</f>
        <v>-673</v>
      </c>
      <c r="I99" s="35">
        <v>718</v>
      </c>
      <c r="J99" s="11">
        <f>RANK(I99,$I$9:$I$175,0)</f>
        <v>113</v>
      </c>
      <c r="K99" s="35">
        <v>775</v>
      </c>
      <c r="L99" s="11">
        <f>RANK(K99,$K$9:$K$175,0)</f>
        <v>36</v>
      </c>
      <c r="M99" s="35">
        <v>808</v>
      </c>
      <c r="N99" s="11">
        <f>RANK(M99,$M$9:$M$175,0)</f>
        <v>95</v>
      </c>
    </row>
    <row r="100" spans="1:14" ht="12.75">
      <c r="A100" s="27">
        <f>RANK(G100,$G$9:$G$175,0)</f>
        <v>92</v>
      </c>
      <c r="B100" s="23" t="s">
        <v>587</v>
      </c>
      <c r="C100" s="22" t="s">
        <v>61</v>
      </c>
      <c r="D100" s="22" t="s">
        <v>11</v>
      </c>
      <c r="E100" s="22" t="s">
        <v>121</v>
      </c>
      <c r="F100" s="22" t="s">
        <v>43</v>
      </c>
      <c r="G100" s="34">
        <v>2297</v>
      </c>
      <c r="H100" s="31">
        <f>G100-$G$8</f>
        <v>-677</v>
      </c>
      <c r="I100" s="35">
        <v>742</v>
      </c>
      <c r="J100" s="11">
        <f>RANK(I100,$I$9:$I$175,0)</f>
        <v>102</v>
      </c>
      <c r="K100" s="35">
        <v>719</v>
      </c>
      <c r="L100" s="11">
        <f>RANK(K100,$K$9:$K$175,0)</f>
        <v>94</v>
      </c>
      <c r="M100" s="35">
        <v>836</v>
      </c>
      <c r="N100" s="11">
        <f>RANK(M100,$M$9:$M$175,0)</f>
        <v>70</v>
      </c>
    </row>
    <row r="101" spans="1:14" ht="12.75">
      <c r="A101" s="27">
        <f>RANK(G101,$G$9:$G$175,0)</f>
        <v>93</v>
      </c>
      <c r="B101" s="23" t="s">
        <v>590</v>
      </c>
      <c r="C101" s="22" t="s">
        <v>113</v>
      </c>
      <c r="D101" s="22" t="s">
        <v>7</v>
      </c>
      <c r="E101" s="22" t="s">
        <v>269</v>
      </c>
      <c r="F101" s="22" t="s">
        <v>43</v>
      </c>
      <c r="G101" s="34">
        <v>2295</v>
      </c>
      <c r="H101" s="31">
        <f>G101-$G$8</f>
        <v>-679</v>
      </c>
      <c r="I101" s="35">
        <v>801</v>
      </c>
      <c r="J101" s="11">
        <f>RANK(I101,$I$9:$I$175,0)</f>
        <v>67</v>
      </c>
      <c r="K101" s="35">
        <v>745</v>
      </c>
      <c r="L101" s="11">
        <f>RANK(K101,$K$9:$K$175,0)</f>
        <v>69</v>
      </c>
      <c r="M101" s="35">
        <v>749</v>
      </c>
      <c r="N101" s="11">
        <f>RANK(M101,$M$9:$M$175,0)</f>
        <v>131</v>
      </c>
    </row>
    <row r="102" spans="1:14" ht="12.75">
      <c r="A102" s="27">
        <f>RANK(G102,$G$9:$G$175,0)</f>
        <v>94</v>
      </c>
      <c r="B102" s="23" t="s">
        <v>593</v>
      </c>
      <c r="C102" s="22" t="s">
        <v>113</v>
      </c>
      <c r="D102" s="22" t="s">
        <v>12</v>
      </c>
      <c r="E102" s="22" t="s">
        <v>186</v>
      </c>
      <c r="F102" s="22" t="s">
        <v>43</v>
      </c>
      <c r="G102" s="34">
        <v>2292</v>
      </c>
      <c r="H102" s="31">
        <f>G102-$G$8</f>
        <v>-682</v>
      </c>
      <c r="I102" s="35">
        <v>852</v>
      </c>
      <c r="J102" s="11">
        <f>RANK(I102,$I$9:$I$175,0)</f>
        <v>42</v>
      </c>
      <c r="K102" s="35">
        <v>724</v>
      </c>
      <c r="L102" s="11">
        <f>RANK(K102,$K$9:$K$175,0)</f>
        <v>87</v>
      </c>
      <c r="M102" s="35">
        <v>716</v>
      </c>
      <c r="N102" s="11">
        <f>RANK(M102,$M$9:$M$175,0)</f>
        <v>138</v>
      </c>
    </row>
    <row r="103" spans="1:14" ht="12.75">
      <c r="A103" s="27">
        <f>RANK(G103,$G$9:$G$175,0)</f>
        <v>95</v>
      </c>
      <c r="B103" s="23" t="s">
        <v>594</v>
      </c>
      <c r="C103" s="22" t="s">
        <v>61</v>
      </c>
      <c r="D103" s="22" t="s">
        <v>10</v>
      </c>
      <c r="E103" s="22" t="s">
        <v>375</v>
      </c>
      <c r="F103" s="22" t="s">
        <v>43</v>
      </c>
      <c r="G103" s="34">
        <v>2291</v>
      </c>
      <c r="H103" s="31">
        <f>G103-$G$8</f>
        <v>-683</v>
      </c>
      <c r="I103" s="35">
        <v>765</v>
      </c>
      <c r="J103" s="11">
        <f>RANK(I103,$I$9:$I$175,0)</f>
        <v>92</v>
      </c>
      <c r="K103" s="35">
        <v>764</v>
      </c>
      <c r="L103" s="11">
        <f>RANK(K103,$K$9:$K$175,0)</f>
        <v>52</v>
      </c>
      <c r="M103" s="35">
        <v>762</v>
      </c>
      <c r="N103" s="11">
        <f>RANK(M103,$M$9:$M$175,0)</f>
        <v>122</v>
      </c>
    </row>
    <row r="104" spans="1:14" ht="12.75">
      <c r="A104" s="27">
        <f>RANK(G104,$G$9:$G$175,0)</f>
        <v>96</v>
      </c>
      <c r="B104" s="23" t="s">
        <v>597</v>
      </c>
      <c r="C104" s="22" t="s">
        <v>61</v>
      </c>
      <c r="D104" s="22" t="s">
        <v>9</v>
      </c>
      <c r="E104" s="22" t="s">
        <v>315</v>
      </c>
      <c r="F104" s="22" t="s">
        <v>43</v>
      </c>
      <c r="G104" s="34">
        <v>2289</v>
      </c>
      <c r="H104" s="31">
        <f>G104-$G$8</f>
        <v>-685</v>
      </c>
      <c r="I104" s="35">
        <v>717</v>
      </c>
      <c r="J104" s="11">
        <f>RANK(I104,$I$9:$I$175,0)</f>
        <v>115</v>
      </c>
      <c r="K104" s="35">
        <v>720</v>
      </c>
      <c r="L104" s="11">
        <f>RANK(K104,$K$9:$K$175,0)</f>
        <v>92</v>
      </c>
      <c r="M104" s="35">
        <v>852</v>
      </c>
      <c r="N104" s="11">
        <f>RANK(M104,$M$9:$M$175,0)</f>
        <v>52</v>
      </c>
    </row>
    <row r="105" spans="1:14" ht="12.75">
      <c r="A105" s="27">
        <f>RANK(G105,$G$9:$G$175,0)</f>
        <v>97</v>
      </c>
      <c r="B105" s="23" t="s">
        <v>600</v>
      </c>
      <c r="C105" s="22" t="s">
        <v>23</v>
      </c>
      <c r="D105" s="22" t="s">
        <v>11</v>
      </c>
      <c r="E105" s="22" t="s">
        <v>55</v>
      </c>
      <c r="F105" s="22" t="s">
        <v>43</v>
      </c>
      <c r="G105" s="34">
        <v>2284</v>
      </c>
      <c r="H105" s="31">
        <f>G105-$G$8</f>
        <v>-690</v>
      </c>
      <c r="I105" s="35">
        <v>730</v>
      </c>
      <c r="J105" s="11">
        <f>RANK(I105,$I$9:$I$175,0)</f>
        <v>107</v>
      </c>
      <c r="K105" s="35">
        <v>765</v>
      </c>
      <c r="L105" s="11">
        <f>RANK(K105,$K$9:$K$175,0)</f>
        <v>50</v>
      </c>
      <c r="M105" s="35">
        <v>789</v>
      </c>
      <c r="N105" s="11">
        <f>RANK(M105,$M$9:$M$175,0)</f>
        <v>108</v>
      </c>
    </row>
    <row r="106" spans="1:14" ht="12.75">
      <c r="A106" s="27">
        <f>RANK(G106,$G$9:$G$175,0)</f>
        <v>98</v>
      </c>
      <c r="B106" s="23" t="s">
        <v>606</v>
      </c>
      <c r="C106" s="22" t="s">
        <v>61</v>
      </c>
      <c r="D106" s="22" t="s">
        <v>11</v>
      </c>
      <c r="E106" s="22" t="s">
        <v>132</v>
      </c>
      <c r="F106" s="22" t="s">
        <v>43</v>
      </c>
      <c r="G106" s="34">
        <v>2281</v>
      </c>
      <c r="H106" s="31">
        <f>G106-$G$8</f>
        <v>-693</v>
      </c>
      <c r="I106" s="35">
        <v>745</v>
      </c>
      <c r="J106" s="11">
        <f>RANK(I106,$I$9:$I$175,0)</f>
        <v>99</v>
      </c>
      <c r="K106" s="35">
        <v>719</v>
      </c>
      <c r="L106" s="11">
        <f>RANK(K106,$K$9:$K$175,0)</f>
        <v>94</v>
      </c>
      <c r="M106" s="35">
        <v>817</v>
      </c>
      <c r="N106" s="11">
        <f>RANK(M106,$M$9:$M$175,0)</f>
        <v>84</v>
      </c>
    </row>
    <row r="107" spans="1:14" ht="12.75">
      <c r="A107" s="27">
        <f>RANK(G107,$G$9:$G$175,0)</f>
        <v>99</v>
      </c>
      <c r="B107" s="23" t="s">
        <v>623</v>
      </c>
      <c r="C107" s="22" t="s">
        <v>61</v>
      </c>
      <c r="D107" s="22" t="s">
        <v>12</v>
      </c>
      <c r="E107" s="22" t="s">
        <v>140</v>
      </c>
      <c r="F107" s="22" t="s">
        <v>43</v>
      </c>
      <c r="G107" s="34">
        <v>2268</v>
      </c>
      <c r="H107" s="31">
        <f>G107-$G$8</f>
        <v>-706</v>
      </c>
      <c r="I107" s="35">
        <v>808</v>
      </c>
      <c r="J107" s="11">
        <f>RANK(I107,$I$9:$I$175,0)</f>
        <v>60</v>
      </c>
      <c r="K107" s="35">
        <v>771</v>
      </c>
      <c r="L107" s="11">
        <f>RANK(K107,$K$9:$K$175,0)</f>
        <v>41</v>
      </c>
      <c r="M107" s="35">
        <v>689</v>
      </c>
      <c r="N107" s="11">
        <f>RANK(M107,$M$9:$M$175,0)</f>
        <v>147</v>
      </c>
    </row>
    <row r="108" spans="1:14" ht="12.75">
      <c r="A108" s="27">
        <f>RANK(G108,$G$9:$G$175,0)</f>
        <v>100</v>
      </c>
      <c r="B108" s="23" t="s">
        <v>625</v>
      </c>
      <c r="C108" s="22" t="s">
        <v>113</v>
      </c>
      <c r="D108" s="22" t="s">
        <v>12</v>
      </c>
      <c r="E108" s="22" t="s">
        <v>366</v>
      </c>
      <c r="F108" s="22" t="s">
        <v>43</v>
      </c>
      <c r="G108" s="34">
        <v>2265</v>
      </c>
      <c r="H108" s="31">
        <f>G108-$G$8</f>
        <v>-709</v>
      </c>
      <c r="I108" s="35">
        <v>715</v>
      </c>
      <c r="J108" s="11">
        <f>RANK(I108,$I$9:$I$175,0)</f>
        <v>117</v>
      </c>
      <c r="K108" s="35">
        <v>768</v>
      </c>
      <c r="L108" s="11">
        <f>RANK(K108,$K$9:$K$175,0)</f>
        <v>47</v>
      </c>
      <c r="M108" s="35">
        <v>782</v>
      </c>
      <c r="N108" s="11">
        <f>RANK(M108,$M$9:$M$175,0)</f>
        <v>113</v>
      </c>
    </row>
    <row r="109" spans="1:14" ht="12.75">
      <c r="A109" s="27">
        <f>RANK(G109,$G$9:$G$175,0)</f>
        <v>101</v>
      </c>
      <c r="B109" s="23" t="s">
        <v>626</v>
      </c>
      <c r="C109" s="22" t="s">
        <v>23</v>
      </c>
      <c r="D109" s="22" t="s">
        <v>14</v>
      </c>
      <c r="E109" s="22" t="s">
        <v>366</v>
      </c>
      <c r="F109" s="22" t="s">
        <v>43</v>
      </c>
      <c r="G109" s="34">
        <v>2263</v>
      </c>
      <c r="H109" s="31">
        <f>G109-$G$8</f>
        <v>-711</v>
      </c>
      <c r="I109" s="35">
        <v>749</v>
      </c>
      <c r="J109" s="11">
        <f>RANK(I109,$I$9:$I$175,0)</f>
        <v>98</v>
      </c>
      <c r="K109" s="35">
        <v>694</v>
      </c>
      <c r="L109" s="11">
        <f>RANK(K109,$K$9:$K$175,0)</f>
        <v>115</v>
      </c>
      <c r="M109" s="35">
        <v>820</v>
      </c>
      <c r="N109" s="11">
        <f>RANK(M109,$M$9:$M$175,0)</f>
        <v>81</v>
      </c>
    </row>
    <row r="110" spans="1:14" ht="12.75">
      <c r="A110" s="27">
        <f>RANK(G110,$G$9:$G$175,0)</f>
        <v>102</v>
      </c>
      <c r="B110" s="23" t="s">
        <v>628</v>
      </c>
      <c r="C110" s="22" t="s">
        <v>113</v>
      </c>
      <c r="D110" s="22" t="s">
        <v>12</v>
      </c>
      <c r="E110" s="22" t="s">
        <v>366</v>
      </c>
      <c r="F110" s="22" t="s">
        <v>43</v>
      </c>
      <c r="G110" s="34">
        <v>2262</v>
      </c>
      <c r="H110" s="31">
        <f>G110-$G$8</f>
        <v>-712</v>
      </c>
      <c r="I110" s="35">
        <v>707</v>
      </c>
      <c r="J110" s="11">
        <f>RANK(I110,$I$9:$I$175,0)</f>
        <v>119</v>
      </c>
      <c r="K110" s="35">
        <v>770</v>
      </c>
      <c r="L110" s="11">
        <f>RANK(K110,$K$9:$K$175,0)</f>
        <v>45</v>
      </c>
      <c r="M110" s="35">
        <v>785</v>
      </c>
      <c r="N110" s="11">
        <f>RANK(M110,$M$9:$M$175,0)</f>
        <v>110</v>
      </c>
    </row>
    <row r="111" spans="1:14" ht="12.75">
      <c r="A111" s="27">
        <f>RANK(G111,$G$9:$G$175,0)</f>
        <v>103</v>
      </c>
      <c r="B111" s="23" t="s">
        <v>630</v>
      </c>
      <c r="C111" s="22" t="s">
        <v>23</v>
      </c>
      <c r="D111" s="22" t="s">
        <v>10</v>
      </c>
      <c r="E111" s="22" t="s">
        <v>631</v>
      </c>
      <c r="F111" s="22" t="s">
        <v>43</v>
      </c>
      <c r="G111" s="34">
        <v>2257</v>
      </c>
      <c r="H111" s="31">
        <f>G111-$G$8</f>
        <v>-717</v>
      </c>
      <c r="I111" s="35">
        <v>728</v>
      </c>
      <c r="J111" s="11">
        <f>RANK(I111,$I$9:$I$175,0)</f>
        <v>108</v>
      </c>
      <c r="K111" s="35">
        <v>729</v>
      </c>
      <c r="L111" s="11">
        <f>RANK(K111,$K$9:$K$175,0)</f>
        <v>81</v>
      </c>
      <c r="M111" s="35">
        <v>800</v>
      </c>
      <c r="N111" s="11">
        <f>RANK(M111,$M$9:$M$175,0)</f>
        <v>100</v>
      </c>
    </row>
    <row r="112" spans="1:14" ht="12.75">
      <c r="A112" s="27">
        <f>RANK(G112,$G$9:$G$175,0)</f>
        <v>104</v>
      </c>
      <c r="B112" s="23" t="s">
        <v>635</v>
      </c>
      <c r="C112" s="22" t="s">
        <v>61</v>
      </c>
      <c r="D112" s="22" t="s">
        <v>11</v>
      </c>
      <c r="E112" s="22" t="s">
        <v>121</v>
      </c>
      <c r="F112" s="22" t="s">
        <v>43</v>
      </c>
      <c r="G112" s="34">
        <v>2255</v>
      </c>
      <c r="H112" s="31">
        <f>G112-$G$8</f>
        <v>-719</v>
      </c>
      <c r="I112" s="35">
        <v>725</v>
      </c>
      <c r="J112" s="11">
        <f>RANK(I112,$I$9:$I$175,0)</f>
        <v>111</v>
      </c>
      <c r="K112" s="35">
        <v>729</v>
      </c>
      <c r="L112" s="11">
        <f>RANK(K112,$K$9:$K$175,0)</f>
        <v>81</v>
      </c>
      <c r="M112" s="35">
        <v>801</v>
      </c>
      <c r="N112" s="11">
        <f>RANK(M112,$M$9:$M$175,0)</f>
        <v>99</v>
      </c>
    </row>
    <row r="113" spans="1:14" ht="12.75">
      <c r="A113" s="27">
        <f>RANK(G113,$G$9:$G$175,0)</f>
        <v>105</v>
      </c>
      <c r="B113" s="23" t="s">
        <v>638</v>
      </c>
      <c r="C113" s="22" t="s">
        <v>61</v>
      </c>
      <c r="D113" s="22" t="s">
        <v>9</v>
      </c>
      <c r="E113" s="22" t="s">
        <v>425</v>
      </c>
      <c r="F113" s="22" t="s">
        <v>43</v>
      </c>
      <c r="G113" s="34">
        <v>2249</v>
      </c>
      <c r="H113" s="31">
        <f>G113-$G$8</f>
        <v>-725</v>
      </c>
      <c r="I113" s="35">
        <v>693</v>
      </c>
      <c r="J113" s="11">
        <f>RANK(I113,$I$9:$I$175,0)</f>
        <v>125</v>
      </c>
      <c r="K113" s="35">
        <v>715</v>
      </c>
      <c r="L113" s="11">
        <f>RANK(K113,$K$9:$K$175,0)</f>
        <v>101</v>
      </c>
      <c r="M113" s="35">
        <v>841</v>
      </c>
      <c r="N113" s="11">
        <f>RANK(M113,$M$9:$M$175,0)</f>
        <v>64</v>
      </c>
    </row>
    <row r="114" spans="1:14" ht="12.75">
      <c r="A114" s="27">
        <f>RANK(G114,$G$9:$G$175,0)</f>
        <v>106</v>
      </c>
      <c r="B114" s="23" t="s">
        <v>643</v>
      </c>
      <c r="C114" s="22" t="s">
        <v>113</v>
      </c>
      <c r="D114" s="22" t="s">
        <v>11</v>
      </c>
      <c r="E114" s="22" t="s">
        <v>644</v>
      </c>
      <c r="F114" s="22" t="s">
        <v>43</v>
      </c>
      <c r="G114" s="34">
        <v>2245</v>
      </c>
      <c r="H114" s="31">
        <f>G114-$G$8</f>
        <v>-729</v>
      </c>
      <c r="I114" s="35">
        <v>772</v>
      </c>
      <c r="J114" s="11">
        <f>RANK(I114,$I$9:$I$175,0)</f>
        <v>87</v>
      </c>
      <c r="K114" s="35">
        <v>687</v>
      </c>
      <c r="L114" s="11">
        <f>RANK(K114,$K$9:$K$175,0)</f>
        <v>120</v>
      </c>
      <c r="M114" s="35">
        <v>786</v>
      </c>
      <c r="N114" s="11">
        <f>RANK(M114,$M$9:$M$175,0)</f>
        <v>109</v>
      </c>
    </row>
    <row r="115" spans="1:14" ht="12.75">
      <c r="A115" s="27">
        <f>RANK(G115,$G$9:$G$175,0)</f>
        <v>106</v>
      </c>
      <c r="B115" s="23" t="s">
        <v>645</v>
      </c>
      <c r="C115" s="22" t="s">
        <v>23</v>
      </c>
      <c r="D115" s="22" t="s">
        <v>12</v>
      </c>
      <c r="E115" s="22" t="s">
        <v>55</v>
      </c>
      <c r="F115" s="22" t="s">
        <v>43</v>
      </c>
      <c r="G115" s="34">
        <v>2245</v>
      </c>
      <c r="H115" s="31">
        <f>G115-$G$8</f>
        <v>-729</v>
      </c>
      <c r="I115" s="35">
        <v>680</v>
      </c>
      <c r="J115" s="11">
        <f>RANK(I115,$I$9:$I$175,0)</f>
        <v>126</v>
      </c>
      <c r="K115" s="35">
        <v>813</v>
      </c>
      <c r="L115" s="11">
        <f>RANK(K115,$K$9:$K$175,0)</f>
        <v>26</v>
      </c>
      <c r="M115" s="35">
        <v>752</v>
      </c>
      <c r="N115" s="11">
        <f>RANK(M115,$M$9:$M$175,0)</f>
        <v>128</v>
      </c>
    </row>
    <row r="116" spans="1:14" ht="12.75">
      <c r="A116" s="27">
        <f>RANK(G116,$G$9:$G$175,0)</f>
        <v>108</v>
      </c>
      <c r="B116" s="23" t="s">
        <v>646</v>
      </c>
      <c r="C116" s="22" t="s">
        <v>23</v>
      </c>
      <c r="D116" s="22" t="s">
        <v>10</v>
      </c>
      <c r="E116" s="22" t="s">
        <v>647</v>
      </c>
      <c r="F116" s="22" t="s">
        <v>43</v>
      </c>
      <c r="G116" s="34">
        <v>2244</v>
      </c>
      <c r="H116" s="31">
        <f>G116-$G$8</f>
        <v>-730</v>
      </c>
      <c r="I116" s="35">
        <v>820</v>
      </c>
      <c r="J116" s="11">
        <f>RANK(I116,$I$9:$I$175,0)</f>
        <v>54</v>
      </c>
      <c r="K116" s="35">
        <v>693</v>
      </c>
      <c r="L116" s="11">
        <f>RANK(K116,$K$9:$K$175,0)</f>
        <v>116</v>
      </c>
      <c r="M116" s="35">
        <v>731</v>
      </c>
      <c r="N116" s="11">
        <f>RANK(M116,$M$9:$M$175,0)</f>
        <v>135</v>
      </c>
    </row>
    <row r="117" spans="1:14" ht="12.75">
      <c r="A117" s="27">
        <f>RANK(G117,$G$9:$G$175,0)</f>
        <v>109</v>
      </c>
      <c r="B117" s="23" t="s">
        <v>648</v>
      </c>
      <c r="C117" s="22" t="s">
        <v>61</v>
      </c>
      <c r="D117" s="22" t="s">
        <v>10</v>
      </c>
      <c r="E117" s="22" t="s">
        <v>55</v>
      </c>
      <c r="F117" s="22" t="s">
        <v>43</v>
      </c>
      <c r="G117" s="34">
        <v>2241</v>
      </c>
      <c r="H117" s="31">
        <f>G117-$G$8</f>
        <v>-733</v>
      </c>
      <c r="I117" s="35">
        <v>776</v>
      </c>
      <c r="J117" s="11">
        <f>RANK(I117,$I$9:$I$175,0)</f>
        <v>84</v>
      </c>
      <c r="K117" s="35">
        <v>645</v>
      </c>
      <c r="L117" s="11">
        <f>RANK(K117,$K$9:$K$175,0)</f>
        <v>147</v>
      </c>
      <c r="M117" s="35">
        <v>820</v>
      </c>
      <c r="N117" s="11">
        <f>RANK(M117,$M$9:$M$175,0)</f>
        <v>81</v>
      </c>
    </row>
    <row r="118" spans="1:14" ht="12.75">
      <c r="A118" s="27">
        <f>RANK(G118,$G$9:$G$175,0)</f>
        <v>110</v>
      </c>
      <c r="B118" s="23" t="s">
        <v>653</v>
      </c>
      <c r="C118" s="22" t="s">
        <v>23</v>
      </c>
      <c r="D118" s="22" t="s">
        <v>10</v>
      </c>
      <c r="E118" s="22" t="s">
        <v>65</v>
      </c>
      <c r="F118" s="22" t="s">
        <v>43</v>
      </c>
      <c r="G118" s="34">
        <v>2237</v>
      </c>
      <c r="H118" s="31">
        <f>G118-$G$8</f>
        <v>-737</v>
      </c>
      <c r="I118" s="35">
        <v>785</v>
      </c>
      <c r="J118" s="11">
        <f>RANK(I118,$I$9:$I$175,0)</f>
        <v>79</v>
      </c>
      <c r="K118" s="35">
        <v>623</v>
      </c>
      <c r="L118" s="11">
        <f>RANK(K118,$K$9:$K$175,0)</f>
        <v>154</v>
      </c>
      <c r="M118" s="35">
        <v>829</v>
      </c>
      <c r="N118" s="11">
        <f>RANK(M118,$M$9:$M$175,0)</f>
        <v>74</v>
      </c>
    </row>
    <row r="119" spans="1:14" ht="12.75">
      <c r="A119" s="27">
        <f>RANK(G119,$G$9:$G$175,0)</f>
        <v>110</v>
      </c>
      <c r="B119" s="23" t="s">
        <v>654</v>
      </c>
      <c r="C119" s="22" t="s">
        <v>61</v>
      </c>
      <c r="D119" s="22" t="s">
        <v>11</v>
      </c>
      <c r="E119" s="22" t="s">
        <v>655</v>
      </c>
      <c r="F119" s="22" t="s">
        <v>43</v>
      </c>
      <c r="G119" s="34">
        <v>2237</v>
      </c>
      <c r="H119" s="31">
        <f>G119-$G$8</f>
        <v>-737</v>
      </c>
      <c r="I119" s="35">
        <v>739</v>
      </c>
      <c r="J119" s="11">
        <f>RANK(I119,$I$9:$I$175,0)</f>
        <v>105</v>
      </c>
      <c r="K119" s="35">
        <v>659</v>
      </c>
      <c r="L119" s="11">
        <f>RANK(K119,$K$9:$K$175,0)</f>
        <v>137</v>
      </c>
      <c r="M119" s="35">
        <v>839</v>
      </c>
      <c r="N119" s="11">
        <f>RANK(M119,$M$9:$M$175,0)</f>
        <v>66</v>
      </c>
    </row>
    <row r="120" spans="1:14" ht="12.75">
      <c r="A120" s="27">
        <f>RANK(G120,$G$9:$G$175,0)</f>
        <v>112</v>
      </c>
      <c r="B120" s="23" t="s">
        <v>656</v>
      </c>
      <c r="C120" s="22" t="s">
        <v>61</v>
      </c>
      <c r="D120" s="22" t="s">
        <v>12</v>
      </c>
      <c r="E120" s="22" t="s">
        <v>140</v>
      </c>
      <c r="F120" s="22" t="s">
        <v>43</v>
      </c>
      <c r="G120" s="34">
        <v>2231</v>
      </c>
      <c r="H120" s="31">
        <f>G120-$G$8</f>
        <v>-743</v>
      </c>
      <c r="I120" s="35">
        <v>662</v>
      </c>
      <c r="J120" s="11">
        <f>RANK(I120,$I$9:$I$175,0)</f>
        <v>136</v>
      </c>
      <c r="K120" s="35">
        <v>725</v>
      </c>
      <c r="L120" s="11">
        <f>RANK(K120,$K$9:$K$175,0)</f>
        <v>85</v>
      </c>
      <c r="M120" s="35">
        <v>844</v>
      </c>
      <c r="N120" s="11">
        <f>RANK(M120,$M$9:$M$175,0)</f>
        <v>59</v>
      </c>
    </row>
    <row r="121" spans="1:14" ht="12.75">
      <c r="A121" s="27">
        <f>RANK(G121,$G$9:$G$175,0)</f>
        <v>113</v>
      </c>
      <c r="B121" s="23" t="s">
        <v>658</v>
      </c>
      <c r="C121" s="22" t="s">
        <v>113</v>
      </c>
      <c r="D121" s="22" t="s">
        <v>10</v>
      </c>
      <c r="E121" s="22" t="s">
        <v>140</v>
      </c>
      <c r="F121" s="22" t="s">
        <v>43</v>
      </c>
      <c r="G121" s="34">
        <v>2228</v>
      </c>
      <c r="H121" s="31">
        <f>G121-$G$8</f>
        <v>-746</v>
      </c>
      <c r="I121" s="35">
        <v>728</v>
      </c>
      <c r="J121" s="11">
        <f>RANK(I121,$I$9:$I$175,0)</f>
        <v>108</v>
      </c>
      <c r="K121" s="35">
        <v>723</v>
      </c>
      <c r="L121" s="11">
        <f>RANK(K121,$K$9:$K$175,0)</f>
        <v>89</v>
      </c>
      <c r="M121" s="35">
        <v>777</v>
      </c>
      <c r="N121" s="11">
        <f>RANK(M121,$M$9:$M$175,0)</f>
        <v>115</v>
      </c>
    </row>
    <row r="122" spans="1:14" ht="12.75">
      <c r="A122" s="27">
        <f>RANK(G122,$G$9:$G$175,0)</f>
        <v>114</v>
      </c>
      <c r="B122" s="23" t="s">
        <v>662</v>
      </c>
      <c r="C122" s="22" t="s">
        <v>113</v>
      </c>
      <c r="D122" s="22" t="s">
        <v>12</v>
      </c>
      <c r="E122" s="22" t="s">
        <v>269</v>
      </c>
      <c r="F122" s="22" t="s">
        <v>43</v>
      </c>
      <c r="G122" s="34">
        <v>2221</v>
      </c>
      <c r="H122" s="31">
        <f>G122-$G$8</f>
        <v>-753</v>
      </c>
      <c r="I122" s="35">
        <v>755</v>
      </c>
      <c r="J122" s="11">
        <f>RANK(I122,$I$9:$I$175,0)</f>
        <v>95</v>
      </c>
      <c r="K122" s="35">
        <v>682</v>
      </c>
      <c r="L122" s="11">
        <f>RANK(K122,$K$9:$K$175,0)</f>
        <v>124</v>
      </c>
      <c r="M122" s="35">
        <v>784</v>
      </c>
      <c r="N122" s="11">
        <f>RANK(M122,$M$9:$M$175,0)</f>
        <v>111</v>
      </c>
    </row>
    <row r="123" spans="1:14" ht="12.75">
      <c r="A123" s="27">
        <f>RANK(G123,$G$9:$G$175,0)</f>
        <v>115</v>
      </c>
      <c r="B123" s="23" t="s">
        <v>664</v>
      </c>
      <c r="C123" s="22" t="s">
        <v>61</v>
      </c>
      <c r="D123" s="22" t="s">
        <v>11</v>
      </c>
      <c r="E123" s="22" t="s">
        <v>130</v>
      </c>
      <c r="F123" s="22" t="s">
        <v>43</v>
      </c>
      <c r="G123" s="34">
        <v>2220</v>
      </c>
      <c r="H123" s="31">
        <f>G123-$G$8</f>
        <v>-754</v>
      </c>
      <c r="I123" s="35">
        <v>705</v>
      </c>
      <c r="J123" s="11">
        <f>RANK(I123,$I$9:$I$175,0)</f>
        <v>121</v>
      </c>
      <c r="K123" s="35">
        <v>718</v>
      </c>
      <c r="L123" s="11">
        <f>RANK(K123,$K$9:$K$175,0)</f>
        <v>97</v>
      </c>
      <c r="M123" s="35">
        <v>797</v>
      </c>
      <c r="N123" s="11">
        <f>RANK(M123,$M$9:$M$175,0)</f>
        <v>103</v>
      </c>
    </row>
    <row r="124" spans="1:14" ht="12.75">
      <c r="A124" s="27">
        <f>RANK(G124,$G$9:$G$175,0)</f>
        <v>116</v>
      </c>
      <c r="B124" s="23" t="s">
        <v>667</v>
      </c>
      <c r="C124" s="22" t="s">
        <v>23</v>
      </c>
      <c r="D124" s="22" t="s">
        <v>12</v>
      </c>
      <c r="E124" s="22" t="s">
        <v>668</v>
      </c>
      <c r="F124" s="22" t="s">
        <v>43</v>
      </c>
      <c r="G124" s="34">
        <v>2217</v>
      </c>
      <c r="H124" s="31">
        <f>G124-$G$8</f>
        <v>-757</v>
      </c>
      <c r="I124" s="35">
        <v>770</v>
      </c>
      <c r="J124" s="11">
        <f>RANK(I124,$I$9:$I$175,0)</f>
        <v>88</v>
      </c>
      <c r="K124" s="35">
        <v>656</v>
      </c>
      <c r="L124" s="11">
        <f>RANK(K124,$K$9:$K$175,0)</f>
        <v>138</v>
      </c>
      <c r="M124" s="35">
        <v>791</v>
      </c>
      <c r="N124" s="11">
        <f>RANK(M124,$M$9:$M$175,0)</f>
        <v>107</v>
      </c>
    </row>
    <row r="125" spans="1:14" ht="12.75">
      <c r="A125" s="27">
        <f>RANK(G125,$G$9:$G$175,0)</f>
        <v>117</v>
      </c>
      <c r="B125" s="23" t="s">
        <v>674</v>
      </c>
      <c r="C125" s="22" t="s">
        <v>113</v>
      </c>
      <c r="D125" s="22" t="s">
        <v>10</v>
      </c>
      <c r="E125" s="22" t="s">
        <v>55</v>
      </c>
      <c r="F125" s="22" t="s">
        <v>43</v>
      </c>
      <c r="G125" s="34">
        <v>2209</v>
      </c>
      <c r="H125" s="31">
        <f>G125-$G$8</f>
        <v>-765</v>
      </c>
      <c r="I125" s="35">
        <v>735</v>
      </c>
      <c r="J125" s="11">
        <f>RANK(I125,$I$9:$I$175,0)</f>
        <v>106</v>
      </c>
      <c r="K125" s="35">
        <v>655</v>
      </c>
      <c r="L125" s="11">
        <f>RANK(K125,$K$9:$K$175,0)</f>
        <v>140</v>
      </c>
      <c r="M125" s="35">
        <v>819</v>
      </c>
      <c r="N125" s="11">
        <f>RANK(M125,$M$9:$M$175,0)</f>
        <v>83</v>
      </c>
    </row>
    <row r="126" spans="1:14" ht="12.75">
      <c r="A126" s="27">
        <f>RANK(G126,$G$9:$G$175,0)</f>
        <v>118</v>
      </c>
      <c r="B126" s="23" t="s">
        <v>676</v>
      </c>
      <c r="C126" s="22" t="s">
        <v>61</v>
      </c>
      <c r="D126" s="22" t="s">
        <v>11</v>
      </c>
      <c r="E126" s="22" t="s">
        <v>668</v>
      </c>
      <c r="F126" s="22" t="s">
        <v>43</v>
      </c>
      <c r="G126" s="34">
        <v>2205</v>
      </c>
      <c r="H126" s="31">
        <f>G126-$G$8</f>
        <v>-769</v>
      </c>
      <c r="I126" s="35">
        <v>710</v>
      </c>
      <c r="J126" s="11">
        <f>RANK(I126,$I$9:$I$175,0)</f>
        <v>118</v>
      </c>
      <c r="K126" s="35">
        <v>682</v>
      </c>
      <c r="L126" s="11">
        <f>RANK(K126,$K$9:$K$175,0)</f>
        <v>124</v>
      </c>
      <c r="M126" s="35">
        <v>813</v>
      </c>
      <c r="N126" s="11">
        <f>RANK(M126,$M$9:$M$175,0)</f>
        <v>89</v>
      </c>
    </row>
    <row r="127" spans="1:14" ht="12.75">
      <c r="A127" s="27">
        <f>RANK(G127,$G$9:$G$175,0)</f>
        <v>119</v>
      </c>
      <c r="B127" s="23" t="s">
        <v>679</v>
      </c>
      <c r="C127" s="22" t="s">
        <v>61</v>
      </c>
      <c r="D127" s="22" t="s">
        <v>13</v>
      </c>
      <c r="E127" s="22" t="s">
        <v>425</v>
      </c>
      <c r="F127" s="22" t="s">
        <v>43</v>
      </c>
      <c r="G127" s="34">
        <v>2200</v>
      </c>
      <c r="H127" s="31">
        <f>G127-$G$8</f>
        <v>-774</v>
      </c>
      <c r="I127" s="35">
        <v>718</v>
      </c>
      <c r="J127" s="11">
        <f>RANK(I127,$I$9:$I$175,0)</f>
        <v>113</v>
      </c>
      <c r="K127" s="35">
        <v>721</v>
      </c>
      <c r="L127" s="11">
        <f>RANK(K127,$K$9:$K$175,0)</f>
        <v>91</v>
      </c>
      <c r="M127" s="35">
        <v>761</v>
      </c>
      <c r="N127" s="11">
        <f>RANK(M127,$M$9:$M$175,0)</f>
        <v>123</v>
      </c>
    </row>
    <row r="128" spans="1:14" ht="12.75">
      <c r="A128" s="27">
        <f>RANK(G128,$G$9:$G$175,0)</f>
        <v>120</v>
      </c>
      <c r="B128" s="23" t="s">
        <v>681</v>
      </c>
      <c r="C128" s="22" t="s">
        <v>113</v>
      </c>
      <c r="D128" s="22" t="s">
        <v>12</v>
      </c>
      <c r="E128" s="22" t="s">
        <v>366</v>
      </c>
      <c r="F128" s="22" t="s">
        <v>43</v>
      </c>
      <c r="G128" s="34">
        <v>2199</v>
      </c>
      <c r="H128" s="31">
        <f>G128-$G$8</f>
        <v>-775</v>
      </c>
      <c r="I128" s="35">
        <v>744</v>
      </c>
      <c r="J128" s="11">
        <f>RANK(I128,$I$9:$I$175,0)</f>
        <v>101</v>
      </c>
      <c r="K128" s="35">
        <v>732</v>
      </c>
      <c r="L128" s="11">
        <f>RANK(K128,$K$9:$K$175,0)</f>
        <v>77</v>
      </c>
      <c r="M128" s="35">
        <v>723</v>
      </c>
      <c r="N128" s="11">
        <f>RANK(M128,$M$9:$M$175,0)</f>
        <v>136</v>
      </c>
    </row>
    <row r="129" spans="1:14" ht="12.75">
      <c r="A129" s="27">
        <f>RANK(G129,$G$9:$G$175,0)</f>
        <v>121</v>
      </c>
      <c r="B129" s="23" t="s">
        <v>696</v>
      </c>
      <c r="C129" s="22" t="s">
        <v>113</v>
      </c>
      <c r="D129" s="22" t="s">
        <v>11</v>
      </c>
      <c r="E129" s="22" t="s">
        <v>223</v>
      </c>
      <c r="F129" s="22" t="s">
        <v>43</v>
      </c>
      <c r="G129" s="34">
        <v>2176</v>
      </c>
      <c r="H129" s="31">
        <f>G129-$G$8</f>
        <v>-798</v>
      </c>
      <c r="I129" s="35">
        <v>633</v>
      </c>
      <c r="J129" s="11">
        <f>RANK(I129,$I$9:$I$175,0)</f>
        <v>145</v>
      </c>
      <c r="K129" s="35">
        <v>779</v>
      </c>
      <c r="L129" s="11">
        <f>RANK(K129,$K$9:$K$175,0)</f>
        <v>35</v>
      </c>
      <c r="M129" s="35">
        <v>764</v>
      </c>
      <c r="N129" s="11">
        <f>RANK(M129,$M$9:$M$175,0)</f>
        <v>120</v>
      </c>
    </row>
    <row r="130" spans="1:14" ht="12.75">
      <c r="A130" s="27">
        <f>RANK(G130,$G$9:$G$175,0)</f>
        <v>122</v>
      </c>
      <c r="B130" s="23" t="s">
        <v>702</v>
      </c>
      <c r="C130" s="22" t="s">
        <v>113</v>
      </c>
      <c r="D130" s="22" t="s">
        <v>11</v>
      </c>
      <c r="E130" s="22" t="s">
        <v>140</v>
      </c>
      <c r="F130" s="22" t="s">
        <v>43</v>
      </c>
      <c r="G130" s="34">
        <v>2167</v>
      </c>
      <c r="H130" s="31">
        <f>G130-$G$8</f>
        <v>-807</v>
      </c>
      <c r="I130" s="35">
        <v>789</v>
      </c>
      <c r="J130" s="11">
        <f>RANK(I130,$I$9:$I$175,0)</f>
        <v>76</v>
      </c>
      <c r="K130" s="35">
        <v>621</v>
      </c>
      <c r="L130" s="11">
        <f>RANK(K130,$K$9:$K$175,0)</f>
        <v>156</v>
      </c>
      <c r="M130" s="35">
        <v>757</v>
      </c>
      <c r="N130" s="11">
        <f>RANK(M130,$M$9:$M$175,0)</f>
        <v>125</v>
      </c>
    </row>
    <row r="131" spans="1:14" ht="12.75">
      <c r="A131" s="27">
        <f>RANK(G131,$G$9:$G$175,0)</f>
        <v>123</v>
      </c>
      <c r="B131" s="23" t="s">
        <v>709</v>
      </c>
      <c r="C131" s="22" t="s">
        <v>61</v>
      </c>
      <c r="D131" s="22" t="s">
        <v>12</v>
      </c>
      <c r="E131" s="22" t="s">
        <v>425</v>
      </c>
      <c r="F131" s="22" t="s">
        <v>43</v>
      </c>
      <c r="G131" s="34">
        <v>2157</v>
      </c>
      <c r="H131" s="31">
        <f>G131-$G$8</f>
        <v>-817</v>
      </c>
      <c r="I131" s="35">
        <v>645</v>
      </c>
      <c r="J131" s="11">
        <f>RANK(I131,$I$9:$I$175,0)</f>
        <v>141</v>
      </c>
      <c r="K131" s="35">
        <v>689</v>
      </c>
      <c r="L131" s="11">
        <f>RANK(K131,$K$9:$K$175,0)</f>
        <v>118</v>
      </c>
      <c r="M131" s="35">
        <v>823</v>
      </c>
      <c r="N131" s="11">
        <f>RANK(M131,$M$9:$M$175,0)</f>
        <v>80</v>
      </c>
    </row>
    <row r="132" spans="1:14" ht="12.75">
      <c r="A132" s="27">
        <f>RANK(G132,$G$9:$G$175,0)</f>
        <v>124</v>
      </c>
      <c r="B132" s="23" t="s">
        <v>719</v>
      </c>
      <c r="C132" s="22" t="s">
        <v>23</v>
      </c>
      <c r="D132" s="22" t="s">
        <v>12</v>
      </c>
      <c r="E132" s="22" t="s">
        <v>631</v>
      </c>
      <c r="F132" s="22" t="s">
        <v>43</v>
      </c>
      <c r="G132" s="34">
        <v>2141</v>
      </c>
      <c r="H132" s="31">
        <f>G132-$G$8</f>
        <v>-833</v>
      </c>
      <c r="I132" s="35">
        <v>667</v>
      </c>
      <c r="J132" s="11">
        <f>RANK(I132,$I$9:$I$175,0)</f>
        <v>132</v>
      </c>
      <c r="K132" s="35">
        <v>829</v>
      </c>
      <c r="L132" s="11">
        <f>RANK(K132,$K$9:$K$175,0)</f>
        <v>17</v>
      </c>
      <c r="M132" s="35">
        <v>645</v>
      </c>
      <c r="N132" s="11">
        <f>RANK(M132,$M$9:$M$175,0)</f>
        <v>158</v>
      </c>
    </row>
    <row r="133" spans="1:14" ht="12.75">
      <c r="A133" s="27">
        <f>RANK(G133,$G$9:$G$175,0)</f>
        <v>125</v>
      </c>
      <c r="B133" s="23" t="s">
        <v>722</v>
      </c>
      <c r="C133" s="22" t="s">
        <v>113</v>
      </c>
      <c r="D133" s="22" t="s">
        <v>11</v>
      </c>
      <c r="E133" s="22" t="s">
        <v>121</v>
      </c>
      <c r="F133" s="22" t="s">
        <v>43</v>
      </c>
      <c r="G133" s="34">
        <v>2138</v>
      </c>
      <c r="H133" s="31">
        <f>G133-$G$8</f>
        <v>-836</v>
      </c>
      <c r="I133" s="35">
        <v>679</v>
      </c>
      <c r="J133" s="11">
        <f>RANK(I133,$I$9:$I$175,0)</f>
        <v>127</v>
      </c>
      <c r="K133" s="35">
        <v>684</v>
      </c>
      <c r="L133" s="11">
        <f>RANK(K133,$K$9:$K$175,0)</f>
        <v>122</v>
      </c>
      <c r="M133" s="35">
        <v>775</v>
      </c>
      <c r="N133" s="11">
        <f>RANK(M133,$M$9:$M$175,0)</f>
        <v>117</v>
      </c>
    </row>
    <row r="134" spans="1:14" ht="12.75">
      <c r="A134" s="27">
        <f>RANK(G134,$G$9:$G$175,0)</f>
        <v>126</v>
      </c>
      <c r="B134" s="23" t="s">
        <v>724</v>
      </c>
      <c r="C134" s="22" t="s">
        <v>61</v>
      </c>
      <c r="D134" s="22" t="s">
        <v>12</v>
      </c>
      <c r="E134" s="22" t="s">
        <v>725</v>
      </c>
      <c r="F134" s="22" t="s">
        <v>43</v>
      </c>
      <c r="G134" s="34">
        <v>2137</v>
      </c>
      <c r="H134" s="31">
        <f>G134-$G$8</f>
        <v>-837</v>
      </c>
      <c r="I134" s="35">
        <v>654</v>
      </c>
      <c r="J134" s="11">
        <f>RANK(I134,$I$9:$I$175,0)</f>
        <v>139</v>
      </c>
      <c r="K134" s="35">
        <v>648</v>
      </c>
      <c r="L134" s="11">
        <f>RANK(K134,$K$9:$K$175,0)</f>
        <v>145</v>
      </c>
      <c r="M134" s="35">
        <v>835</v>
      </c>
      <c r="N134" s="11">
        <f>RANK(M134,$M$9:$M$175,0)</f>
        <v>71</v>
      </c>
    </row>
    <row r="135" spans="1:14" ht="12.75">
      <c r="A135" s="27">
        <f>RANK(G135,$G$9:$G$175,0)</f>
        <v>127</v>
      </c>
      <c r="B135" s="23" t="s">
        <v>729</v>
      </c>
      <c r="C135" s="22" t="s">
        <v>61</v>
      </c>
      <c r="D135" s="22" t="s">
        <v>12</v>
      </c>
      <c r="E135" s="22" t="s">
        <v>177</v>
      </c>
      <c r="F135" s="22" t="s">
        <v>43</v>
      </c>
      <c r="G135" s="34">
        <v>2133</v>
      </c>
      <c r="H135" s="31">
        <f>G135-$G$8</f>
        <v>-841</v>
      </c>
      <c r="I135" s="35">
        <v>610</v>
      </c>
      <c r="J135" s="11">
        <f>RANK(I135,$I$9:$I$175,0)</f>
        <v>151</v>
      </c>
      <c r="K135" s="35">
        <v>668</v>
      </c>
      <c r="L135" s="11">
        <f>RANK(K135,$K$9:$K$175,0)</f>
        <v>134</v>
      </c>
      <c r="M135" s="35">
        <v>855</v>
      </c>
      <c r="N135" s="11">
        <f>RANK(M135,$M$9:$M$175,0)</f>
        <v>49</v>
      </c>
    </row>
    <row r="136" spans="1:14" ht="12.75">
      <c r="A136" s="27">
        <f>RANK(G136,$G$9:$G$175,0)</f>
        <v>128</v>
      </c>
      <c r="B136" s="23" t="s">
        <v>733</v>
      </c>
      <c r="C136" s="22" t="s">
        <v>113</v>
      </c>
      <c r="D136" s="22" t="s">
        <v>12</v>
      </c>
      <c r="E136" s="22" t="s">
        <v>425</v>
      </c>
      <c r="F136" s="22" t="s">
        <v>43</v>
      </c>
      <c r="G136" s="34">
        <v>2129</v>
      </c>
      <c r="H136" s="31">
        <f>G136-$G$8</f>
        <v>-845</v>
      </c>
      <c r="I136" s="35">
        <v>670</v>
      </c>
      <c r="J136" s="11">
        <f>RANK(I136,$I$9:$I$175,0)</f>
        <v>130</v>
      </c>
      <c r="K136" s="35">
        <v>705</v>
      </c>
      <c r="L136" s="11">
        <f>RANK(K136,$K$9:$K$175,0)</f>
        <v>108</v>
      </c>
      <c r="M136" s="35">
        <v>754</v>
      </c>
      <c r="N136" s="11">
        <f>RANK(M136,$M$9:$M$175,0)</f>
        <v>127</v>
      </c>
    </row>
    <row r="137" spans="1:14" ht="12.75">
      <c r="A137" s="27">
        <f>RANK(G137,$G$9:$G$175,0)</f>
        <v>129</v>
      </c>
      <c r="B137" s="23" t="s">
        <v>736</v>
      </c>
      <c r="C137" s="22" t="s">
        <v>61</v>
      </c>
      <c r="D137" s="22" t="s">
        <v>13</v>
      </c>
      <c r="E137" s="22" t="s">
        <v>425</v>
      </c>
      <c r="F137" s="22" t="s">
        <v>43</v>
      </c>
      <c r="G137" s="34">
        <v>2121</v>
      </c>
      <c r="H137" s="31">
        <f>G137-$G$8</f>
        <v>-853</v>
      </c>
      <c r="I137" s="35">
        <v>707</v>
      </c>
      <c r="J137" s="11">
        <f>RANK(I137,$I$9:$I$175,0)</f>
        <v>119</v>
      </c>
      <c r="K137" s="35">
        <v>700</v>
      </c>
      <c r="L137" s="11">
        <f>RANK(K137,$K$9:$K$175,0)</f>
        <v>111</v>
      </c>
      <c r="M137" s="35">
        <v>714</v>
      </c>
      <c r="N137" s="11">
        <f>RANK(M137,$M$9:$M$175,0)</f>
        <v>139</v>
      </c>
    </row>
    <row r="138" spans="1:14" ht="12.75">
      <c r="A138" s="27">
        <f>RANK(G138,$G$9:$G$175,0)</f>
        <v>130</v>
      </c>
      <c r="B138" s="23" t="s">
        <v>737</v>
      </c>
      <c r="C138" s="22" t="s">
        <v>113</v>
      </c>
      <c r="D138" s="22" t="s">
        <v>12</v>
      </c>
      <c r="E138" s="22" t="s">
        <v>366</v>
      </c>
      <c r="F138" s="22" t="s">
        <v>43</v>
      </c>
      <c r="G138" s="34">
        <v>2119</v>
      </c>
      <c r="H138" s="31">
        <f>G138-$G$8</f>
        <v>-855</v>
      </c>
      <c r="I138" s="35">
        <v>695</v>
      </c>
      <c r="J138" s="11">
        <f>RANK(I138,$I$9:$I$175,0)</f>
        <v>123</v>
      </c>
      <c r="K138" s="35">
        <v>703</v>
      </c>
      <c r="L138" s="11">
        <f>RANK(K138,$K$9:$K$175,0)</f>
        <v>109</v>
      </c>
      <c r="M138" s="35">
        <v>721</v>
      </c>
      <c r="N138" s="11">
        <f>RANK(M138,$M$9:$M$175,0)</f>
        <v>137</v>
      </c>
    </row>
    <row r="139" spans="1:14" ht="12.75">
      <c r="A139" s="27">
        <f>RANK(G139,$G$9:$G$175,0)</f>
        <v>131</v>
      </c>
      <c r="B139" s="23" t="s">
        <v>745</v>
      </c>
      <c r="C139" s="22" t="s">
        <v>61</v>
      </c>
      <c r="D139" s="22" t="s">
        <v>12</v>
      </c>
      <c r="E139" s="22" t="s">
        <v>668</v>
      </c>
      <c r="F139" s="22" t="s">
        <v>43</v>
      </c>
      <c r="G139" s="34">
        <v>2106</v>
      </c>
      <c r="H139" s="31">
        <f>G139-$G$8</f>
        <v>-868</v>
      </c>
      <c r="I139" s="35">
        <v>662</v>
      </c>
      <c r="J139" s="11">
        <f>RANK(I139,$I$9:$I$175,0)</f>
        <v>136</v>
      </c>
      <c r="K139" s="35">
        <v>681</v>
      </c>
      <c r="L139" s="11">
        <f>RANK(K139,$K$9:$K$175,0)</f>
        <v>126</v>
      </c>
      <c r="M139" s="35">
        <v>763</v>
      </c>
      <c r="N139" s="11">
        <f>RANK(M139,$M$9:$M$175,0)</f>
        <v>121</v>
      </c>
    </row>
    <row r="140" spans="1:14" ht="12.75">
      <c r="A140" s="27">
        <f>RANK(G140,$G$9:$G$175,0)</f>
        <v>132</v>
      </c>
      <c r="B140" s="23" t="s">
        <v>754</v>
      </c>
      <c r="C140" s="22" t="s">
        <v>23</v>
      </c>
      <c r="D140" s="22" t="s">
        <v>15</v>
      </c>
      <c r="E140" s="22" t="s">
        <v>755</v>
      </c>
      <c r="F140" s="22" t="s">
        <v>43</v>
      </c>
      <c r="G140" s="34">
        <v>2101</v>
      </c>
      <c r="H140" s="31">
        <f>G140-$G$8</f>
        <v>-873</v>
      </c>
      <c r="I140" s="35">
        <v>632</v>
      </c>
      <c r="J140" s="11">
        <f>RANK(I140,$I$9:$I$175,0)</f>
        <v>146</v>
      </c>
      <c r="K140" s="35">
        <v>718</v>
      </c>
      <c r="L140" s="11">
        <f>RANK(K140,$K$9:$K$175,0)</f>
        <v>97</v>
      </c>
      <c r="M140" s="35">
        <v>751</v>
      </c>
      <c r="N140" s="11">
        <f>RANK(M140,$M$9:$M$175,0)</f>
        <v>129</v>
      </c>
    </row>
    <row r="141" spans="1:14" ht="12.75">
      <c r="A141" s="27">
        <f>RANK(G141,$G$9:$G$175,0)</f>
        <v>133</v>
      </c>
      <c r="B141" s="23" t="s">
        <v>756</v>
      </c>
      <c r="C141" s="22" t="s">
        <v>23</v>
      </c>
      <c r="D141" s="22" t="s">
        <v>13</v>
      </c>
      <c r="E141" s="22" t="s">
        <v>757</v>
      </c>
      <c r="F141" s="22" t="s">
        <v>43</v>
      </c>
      <c r="G141" s="34">
        <v>2098</v>
      </c>
      <c r="H141" s="31">
        <f>G141-$G$8</f>
        <v>-876</v>
      </c>
      <c r="I141" s="35">
        <v>669</v>
      </c>
      <c r="J141" s="11">
        <f>RANK(I141,$I$9:$I$175,0)</f>
        <v>131</v>
      </c>
      <c r="K141" s="35">
        <v>622</v>
      </c>
      <c r="L141" s="11">
        <f>RANK(K141,$K$9:$K$175,0)</f>
        <v>155</v>
      </c>
      <c r="M141" s="35">
        <v>807</v>
      </c>
      <c r="N141" s="11">
        <f>RANK(M141,$M$9:$M$175,0)</f>
        <v>96</v>
      </c>
    </row>
    <row r="142" spans="1:14" ht="12.75">
      <c r="A142" s="27">
        <f>RANK(G142,$G$9:$G$175,0)</f>
        <v>134</v>
      </c>
      <c r="B142" s="23" t="s">
        <v>761</v>
      </c>
      <c r="C142" s="22" t="s">
        <v>61</v>
      </c>
      <c r="D142" s="22" t="s">
        <v>9</v>
      </c>
      <c r="E142" s="22" t="s">
        <v>631</v>
      </c>
      <c r="F142" s="22" t="s">
        <v>43</v>
      </c>
      <c r="G142" s="34">
        <v>2084</v>
      </c>
      <c r="H142" s="31">
        <f>G142-$G$8</f>
        <v>-890</v>
      </c>
      <c r="I142" s="35">
        <v>694</v>
      </c>
      <c r="J142" s="11">
        <f>RANK(I142,$I$9:$I$175,0)</f>
        <v>124</v>
      </c>
      <c r="K142" s="35">
        <v>678</v>
      </c>
      <c r="L142" s="11">
        <f>RANK(K142,$K$9:$K$175,0)</f>
        <v>127</v>
      </c>
      <c r="M142" s="35">
        <v>712</v>
      </c>
      <c r="N142" s="11">
        <f>RANK(M142,$M$9:$M$175,0)</f>
        <v>140</v>
      </c>
    </row>
    <row r="143" spans="1:14" ht="12.75">
      <c r="A143" s="27">
        <f>RANK(G143,$G$9:$G$175,0)</f>
        <v>135</v>
      </c>
      <c r="B143" s="23" t="s">
        <v>763</v>
      </c>
      <c r="C143" s="22" t="s">
        <v>113</v>
      </c>
      <c r="D143" s="22" t="s">
        <v>11</v>
      </c>
      <c r="E143" s="22" t="s">
        <v>121</v>
      </c>
      <c r="F143" s="22" t="s">
        <v>43</v>
      </c>
      <c r="G143" s="34">
        <v>2078</v>
      </c>
      <c r="H143" s="31">
        <f>G143-$G$8</f>
        <v>-896</v>
      </c>
      <c r="I143" s="35">
        <v>639</v>
      </c>
      <c r="J143" s="11">
        <f>RANK(I143,$I$9:$I$175,0)</f>
        <v>142</v>
      </c>
      <c r="K143" s="35">
        <v>672</v>
      </c>
      <c r="L143" s="11">
        <f>RANK(K143,$K$9:$K$175,0)</f>
        <v>130</v>
      </c>
      <c r="M143" s="35">
        <v>767</v>
      </c>
      <c r="N143" s="11">
        <f>RANK(M143,$M$9:$M$175,0)</f>
        <v>119</v>
      </c>
    </row>
    <row r="144" spans="1:14" ht="12.75">
      <c r="A144" s="27">
        <f>RANK(G144,$G$9:$G$175,0)</f>
        <v>136</v>
      </c>
      <c r="B144" s="23" t="s">
        <v>766</v>
      </c>
      <c r="C144" s="22" t="s">
        <v>113</v>
      </c>
      <c r="D144" s="22" t="s">
        <v>9</v>
      </c>
      <c r="E144" s="22" t="s">
        <v>257</v>
      </c>
      <c r="F144" s="22" t="s">
        <v>43</v>
      </c>
      <c r="G144" s="34">
        <v>2073</v>
      </c>
      <c r="H144" s="31">
        <f>G144-$G$8</f>
        <v>-901</v>
      </c>
      <c r="I144" s="35">
        <v>618</v>
      </c>
      <c r="J144" s="11">
        <f>RANK(I144,$I$9:$I$175,0)</f>
        <v>148</v>
      </c>
      <c r="K144" s="35">
        <v>651</v>
      </c>
      <c r="L144" s="11">
        <f>RANK(K144,$K$9:$K$175,0)</f>
        <v>142</v>
      </c>
      <c r="M144" s="35">
        <v>804</v>
      </c>
      <c r="N144" s="11">
        <f>RANK(M144,$M$9:$M$175,0)</f>
        <v>98</v>
      </c>
    </row>
    <row r="145" spans="1:14" ht="12.75">
      <c r="A145" s="27">
        <f>RANK(G145,$G$9:$G$175,0)</f>
        <v>137</v>
      </c>
      <c r="B145" s="23" t="s">
        <v>770</v>
      </c>
      <c r="C145" s="22" t="s">
        <v>113</v>
      </c>
      <c r="D145" s="22" t="s">
        <v>10</v>
      </c>
      <c r="E145" s="22" t="s">
        <v>269</v>
      </c>
      <c r="F145" s="22" t="s">
        <v>43</v>
      </c>
      <c r="G145" s="34">
        <v>2069</v>
      </c>
      <c r="H145" s="31">
        <f>G145-$G$8</f>
        <v>-905</v>
      </c>
      <c r="I145" s="35">
        <v>702</v>
      </c>
      <c r="J145" s="11">
        <f>RANK(I145,$I$9:$I$175,0)</f>
        <v>122</v>
      </c>
      <c r="K145" s="35">
        <v>706</v>
      </c>
      <c r="L145" s="11">
        <f>RANK(K145,$K$9:$K$175,0)</f>
        <v>107</v>
      </c>
      <c r="M145" s="35">
        <v>661</v>
      </c>
      <c r="N145" s="11">
        <f>RANK(M145,$M$9:$M$175,0)</f>
        <v>153</v>
      </c>
    </row>
    <row r="146" spans="1:14" ht="12.75">
      <c r="A146" s="27">
        <f>RANK(G146,$G$9:$G$175,0)</f>
        <v>138</v>
      </c>
      <c r="B146" s="23" t="s">
        <v>773</v>
      </c>
      <c r="C146" s="22" t="s">
        <v>61</v>
      </c>
      <c r="D146" s="22" t="s">
        <v>13</v>
      </c>
      <c r="E146" s="22" t="s">
        <v>212</v>
      </c>
      <c r="F146" s="22" t="s">
        <v>43</v>
      </c>
      <c r="G146" s="34">
        <v>2062</v>
      </c>
      <c r="H146" s="31">
        <f>G146-$G$8</f>
        <v>-912</v>
      </c>
      <c r="I146" s="35">
        <v>676</v>
      </c>
      <c r="J146" s="11">
        <f>RANK(I146,$I$9:$I$175,0)</f>
        <v>128</v>
      </c>
      <c r="K146" s="35">
        <v>644</v>
      </c>
      <c r="L146" s="11">
        <f>RANK(K146,$K$9:$K$175,0)</f>
        <v>148</v>
      </c>
      <c r="M146" s="35">
        <v>742</v>
      </c>
      <c r="N146" s="11">
        <f>RANK(M146,$M$9:$M$175,0)</f>
        <v>132</v>
      </c>
    </row>
    <row r="147" spans="1:14" ht="12.75">
      <c r="A147" s="27">
        <f>RANK(G147,$G$9:$G$175,0)</f>
        <v>138</v>
      </c>
      <c r="B147" s="23" t="s">
        <v>774</v>
      </c>
      <c r="C147" s="22" t="s">
        <v>61</v>
      </c>
      <c r="D147" s="22" t="s">
        <v>15</v>
      </c>
      <c r="E147" s="22" t="s">
        <v>212</v>
      </c>
      <c r="F147" s="22" t="s">
        <v>43</v>
      </c>
      <c r="G147" s="34">
        <v>2062</v>
      </c>
      <c r="H147" s="31">
        <f>G147-$G$8</f>
        <v>-912</v>
      </c>
      <c r="I147" s="35">
        <v>663</v>
      </c>
      <c r="J147" s="11">
        <f>RANK(I147,$I$9:$I$175,0)</f>
        <v>134</v>
      </c>
      <c r="K147" s="35">
        <v>644</v>
      </c>
      <c r="L147" s="11">
        <f>RANK(K147,$K$9:$K$175,0)</f>
        <v>148</v>
      </c>
      <c r="M147" s="35">
        <v>755</v>
      </c>
      <c r="N147" s="11">
        <f>RANK(M147,$M$9:$M$175,0)</f>
        <v>126</v>
      </c>
    </row>
    <row r="148" spans="1:14" ht="12.75">
      <c r="A148" s="27">
        <f>RANK(G148,$G$9:$G$175,0)</f>
        <v>140</v>
      </c>
      <c r="B148" s="23" t="s">
        <v>779</v>
      </c>
      <c r="C148" s="22" t="s">
        <v>113</v>
      </c>
      <c r="D148" s="22" t="s">
        <v>11</v>
      </c>
      <c r="E148" s="22" t="s">
        <v>269</v>
      </c>
      <c r="F148" s="22" t="s">
        <v>43</v>
      </c>
      <c r="G148" s="34">
        <v>2054</v>
      </c>
      <c r="H148" s="31">
        <f>G148-$G$8</f>
        <v>-920</v>
      </c>
      <c r="I148" s="35">
        <v>648</v>
      </c>
      <c r="J148" s="11">
        <f>RANK(I148,$I$9:$I$175,0)</f>
        <v>140</v>
      </c>
      <c r="K148" s="35">
        <v>668</v>
      </c>
      <c r="L148" s="11">
        <f>RANK(K148,$K$9:$K$175,0)</f>
        <v>134</v>
      </c>
      <c r="M148" s="35">
        <v>738</v>
      </c>
      <c r="N148" s="11">
        <f>RANK(M148,$M$9:$M$175,0)</f>
        <v>133</v>
      </c>
    </row>
    <row r="149" spans="1:14" ht="12.75">
      <c r="A149" s="27">
        <f>RANK(G149,$G$9:$G$175,0)</f>
        <v>141</v>
      </c>
      <c r="B149" s="23" t="s">
        <v>788</v>
      </c>
      <c r="C149" s="22" t="s">
        <v>113</v>
      </c>
      <c r="D149" s="22" t="s">
        <v>12</v>
      </c>
      <c r="E149" s="22" t="s">
        <v>366</v>
      </c>
      <c r="F149" s="22" t="s">
        <v>43</v>
      </c>
      <c r="G149" s="34">
        <v>2037</v>
      </c>
      <c r="H149" s="31">
        <f>G149-$G$8</f>
        <v>-937</v>
      </c>
      <c r="I149" s="35">
        <v>635</v>
      </c>
      <c r="J149" s="11">
        <f>RANK(I149,$I$9:$I$175,0)</f>
        <v>144</v>
      </c>
      <c r="K149" s="35">
        <v>608</v>
      </c>
      <c r="L149" s="11">
        <f>RANK(K149,$K$9:$K$175,0)</f>
        <v>159</v>
      </c>
      <c r="M149" s="35">
        <v>794</v>
      </c>
      <c r="N149" s="11">
        <f>RANK(M149,$M$9:$M$175,0)</f>
        <v>105</v>
      </c>
    </row>
    <row r="150" spans="1:14" ht="12.75">
      <c r="A150" s="27">
        <f>RANK(G150,$G$9:$G$175,0)</f>
        <v>142</v>
      </c>
      <c r="B150" s="23" t="s">
        <v>789</v>
      </c>
      <c r="C150" s="22" t="s">
        <v>113</v>
      </c>
      <c r="D150" s="22" t="s">
        <v>12</v>
      </c>
      <c r="E150" s="22" t="s">
        <v>366</v>
      </c>
      <c r="F150" s="22" t="s">
        <v>43</v>
      </c>
      <c r="G150" s="34">
        <v>2036</v>
      </c>
      <c r="H150" s="31">
        <f>G150-$G$8</f>
        <v>-938</v>
      </c>
      <c r="I150" s="35">
        <v>725</v>
      </c>
      <c r="J150" s="11">
        <f>RANK(I150,$I$9:$I$175,0)</f>
        <v>111</v>
      </c>
      <c r="K150" s="35">
        <v>656</v>
      </c>
      <c r="L150" s="11">
        <f>RANK(K150,$K$9:$K$175,0)</f>
        <v>138</v>
      </c>
      <c r="M150" s="35">
        <v>655</v>
      </c>
      <c r="N150" s="11">
        <f>RANK(M150,$M$9:$M$175,0)</f>
        <v>155</v>
      </c>
    </row>
    <row r="151" spans="1:14" ht="12.75">
      <c r="A151" s="27">
        <f>RANK(G151,$G$9:$G$175,0)</f>
        <v>143</v>
      </c>
      <c r="B151" s="23" t="s">
        <v>795</v>
      </c>
      <c r="C151" s="22" t="s">
        <v>61</v>
      </c>
      <c r="D151" s="22" t="s">
        <v>13</v>
      </c>
      <c r="E151" s="22" t="s">
        <v>121</v>
      </c>
      <c r="F151" s="22" t="s">
        <v>43</v>
      </c>
      <c r="G151" s="34">
        <v>2014</v>
      </c>
      <c r="H151" s="31">
        <f>G151-$G$8</f>
        <v>-960</v>
      </c>
      <c r="I151" s="35">
        <v>597</v>
      </c>
      <c r="J151" s="11">
        <f>RANK(I151,$I$9:$I$175,0)</f>
        <v>155</v>
      </c>
      <c r="K151" s="35">
        <v>739</v>
      </c>
      <c r="L151" s="11">
        <f>RANK(K151,$K$9:$K$175,0)</f>
        <v>75</v>
      </c>
      <c r="M151" s="35">
        <v>678</v>
      </c>
      <c r="N151" s="11">
        <f>RANK(M151,$M$9:$M$175,0)</f>
        <v>150</v>
      </c>
    </row>
    <row r="152" spans="1:14" ht="12.75">
      <c r="A152" s="27">
        <f>RANK(G152,$G$9:$G$175,0)</f>
        <v>144</v>
      </c>
      <c r="B152" s="23" t="s">
        <v>798</v>
      </c>
      <c r="C152" s="22" t="s">
        <v>113</v>
      </c>
      <c r="D152" s="22" t="s">
        <v>13</v>
      </c>
      <c r="E152" s="22" t="s">
        <v>366</v>
      </c>
      <c r="F152" s="22" t="s">
        <v>43</v>
      </c>
      <c r="G152" s="34">
        <v>2008</v>
      </c>
      <c r="H152" s="31">
        <f>G152-$G$8</f>
        <v>-966</v>
      </c>
      <c r="I152" s="35">
        <v>578</v>
      </c>
      <c r="J152" s="11">
        <f>RANK(I152,$I$9:$I$175,0)</f>
        <v>157</v>
      </c>
      <c r="K152" s="35">
        <v>638</v>
      </c>
      <c r="L152" s="11">
        <f>RANK(K152,$K$9:$K$175,0)</f>
        <v>151</v>
      </c>
      <c r="M152" s="35">
        <v>792</v>
      </c>
      <c r="N152" s="11">
        <f>RANK(M152,$M$9:$M$175,0)</f>
        <v>106</v>
      </c>
    </row>
    <row r="153" spans="1:14" ht="12.75">
      <c r="A153" s="27">
        <f>RANK(G153,$G$9:$G$175,0)</f>
        <v>145</v>
      </c>
      <c r="B153" s="23" t="s">
        <v>800</v>
      </c>
      <c r="C153" s="22" t="s">
        <v>113</v>
      </c>
      <c r="D153" s="22" t="s">
        <v>12</v>
      </c>
      <c r="E153" s="22" t="s">
        <v>366</v>
      </c>
      <c r="F153" s="22" t="s">
        <v>43</v>
      </c>
      <c r="G153" s="34">
        <v>1998</v>
      </c>
      <c r="H153" s="31">
        <f>G153-$G$8</f>
        <v>-976</v>
      </c>
      <c r="I153" s="35">
        <v>532</v>
      </c>
      <c r="J153" s="11">
        <f>RANK(I153,$I$9:$I$175,0)</f>
        <v>162</v>
      </c>
      <c r="K153" s="35">
        <v>689</v>
      </c>
      <c r="L153" s="11">
        <f>RANK(K153,$K$9:$K$175,0)</f>
        <v>118</v>
      </c>
      <c r="M153" s="35">
        <v>777</v>
      </c>
      <c r="N153" s="11">
        <f>RANK(M153,$M$9:$M$175,0)</f>
        <v>115</v>
      </c>
    </row>
    <row r="154" spans="1:14" ht="12.75">
      <c r="A154" s="27">
        <f>RANK(G154,$G$9:$G$175,0)</f>
        <v>146</v>
      </c>
      <c r="B154" s="23" t="s">
        <v>802</v>
      </c>
      <c r="C154" s="22" t="s">
        <v>23</v>
      </c>
      <c r="D154" s="22" t="s">
        <v>13</v>
      </c>
      <c r="E154" s="22" t="s">
        <v>315</v>
      </c>
      <c r="F154" s="22" t="s">
        <v>43</v>
      </c>
      <c r="G154" s="34">
        <v>1987</v>
      </c>
      <c r="H154" s="31">
        <f>G154-$G$8</f>
        <v>-987</v>
      </c>
      <c r="I154" s="35">
        <v>626</v>
      </c>
      <c r="J154" s="11">
        <f>RANK(I154,$I$9:$I$175,0)</f>
        <v>147</v>
      </c>
      <c r="K154" s="35">
        <v>670</v>
      </c>
      <c r="L154" s="11">
        <f>RANK(K154,$K$9:$K$175,0)</f>
        <v>132</v>
      </c>
      <c r="M154" s="35">
        <v>691</v>
      </c>
      <c r="N154" s="11">
        <f>RANK(M154,$M$9:$M$175,0)</f>
        <v>146</v>
      </c>
    </row>
    <row r="155" spans="1:14" ht="12.75">
      <c r="A155" s="27">
        <f>RANK(G155,$G$9:$G$175,0)</f>
        <v>147</v>
      </c>
      <c r="B155" s="23" t="s">
        <v>803</v>
      </c>
      <c r="C155" s="22" t="s">
        <v>23</v>
      </c>
      <c r="D155" s="22" t="s">
        <v>15</v>
      </c>
      <c r="E155" s="22" t="s">
        <v>315</v>
      </c>
      <c r="F155" s="22" t="s">
        <v>43</v>
      </c>
      <c r="G155" s="34">
        <v>1984</v>
      </c>
      <c r="H155" s="31">
        <f>G155-$G$8</f>
        <v>-990</v>
      </c>
      <c r="I155" s="35">
        <v>614</v>
      </c>
      <c r="J155" s="11">
        <f>RANK(I155,$I$9:$I$175,0)</f>
        <v>150</v>
      </c>
      <c r="K155" s="35">
        <v>669</v>
      </c>
      <c r="L155" s="11">
        <f>RANK(K155,$K$9:$K$175,0)</f>
        <v>133</v>
      </c>
      <c r="M155" s="35">
        <v>701</v>
      </c>
      <c r="N155" s="11">
        <f>RANK(M155,$M$9:$M$175,0)</f>
        <v>143</v>
      </c>
    </row>
    <row r="156" spans="1:14" ht="12.75">
      <c r="A156" s="27">
        <f>RANK(G156,$G$9:$G$175,0)</f>
        <v>148</v>
      </c>
      <c r="B156" s="23" t="s">
        <v>804</v>
      </c>
      <c r="C156" s="22" t="s">
        <v>23</v>
      </c>
      <c r="D156" s="22" t="s">
        <v>13</v>
      </c>
      <c r="E156" s="22" t="s">
        <v>269</v>
      </c>
      <c r="F156" s="22" t="s">
        <v>43</v>
      </c>
      <c r="G156" s="34">
        <v>1979</v>
      </c>
      <c r="H156" s="31">
        <f>G156-$G$8</f>
        <v>-995</v>
      </c>
      <c r="I156" s="35">
        <v>554</v>
      </c>
      <c r="J156" s="11">
        <f>RANK(I156,$I$9:$I$175,0)</f>
        <v>160</v>
      </c>
      <c r="K156" s="35">
        <v>731</v>
      </c>
      <c r="L156" s="11">
        <f>RANK(K156,$K$9:$K$175,0)</f>
        <v>78</v>
      </c>
      <c r="M156" s="35">
        <v>694</v>
      </c>
      <c r="N156" s="11">
        <f>RANK(M156,$M$9:$M$175,0)</f>
        <v>145</v>
      </c>
    </row>
    <row r="157" spans="1:14" ht="12.75">
      <c r="A157" s="27">
        <f>RANK(G157,$G$9:$G$175,0)</f>
        <v>149</v>
      </c>
      <c r="B157" s="23" t="s">
        <v>806</v>
      </c>
      <c r="C157" s="22" t="s">
        <v>61</v>
      </c>
      <c r="D157" s="22" t="s">
        <v>14</v>
      </c>
      <c r="E157" s="22" t="s">
        <v>375</v>
      </c>
      <c r="F157" s="22" t="s">
        <v>43</v>
      </c>
      <c r="G157" s="34">
        <v>1974</v>
      </c>
      <c r="H157" s="31">
        <f>G157-$G$8</f>
        <v>-1000</v>
      </c>
      <c r="I157" s="35">
        <v>666</v>
      </c>
      <c r="J157" s="11">
        <f>RANK(I157,$I$9:$I$175,0)</f>
        <v>133</v>
      </c>
      <c r="K157" s="35">
        <v>596</v>
      </c>
      <c r="L157" s="11">
        <f>RANK(K157,$K$9:$K$175,0)</f>
        <v>162</v>
      </c>
      <c r="M157" s="35">
        <v>712</v>
      </c>
      <c r="N157" s="11">
        <f>RANK(M157,$M$9:$M$175,0)</f>
        <v>140</v>
      </c>
    </row>
    <row r="158" spans="1:14" ht="12.75">
      <c r="A158" s="27">
        <f>RANK(G158,$G$9:$G$175,0)</f>
        <v>150</v>
      </c>
      <c r="B158" s="23" t="s">
        <v>807</v>
      </c>
      <c r="C158" s="22" t="s">
        <v>23</v>
      </c>
      <c r="D158" s="22" t="s">
        <v>15</v>
      </c>
      <c r="E158" s="22" t="s">
        <v>269</v>
      </c>
      <c r="F158" s="22" t="s">
        <v>43</v>
      </c>
      <c r="G158" s="34">
        <v>1972</v>
      </c>
      <c r="H158" s="31">
        <f>G158-$G$8</f>
        <v>-1002</v>
      </c>
      <c r="I158" s="35">
        <v>591</v>
      </c>
      <c r="J158" s="11">
        <f>RANK(I158,$I$9:$I$175,0)</f>
        <v>156</v>
      </c>
      <c r="K158" s="35">
        <v>698</v>
      </c>
      <c r="L158" s="11">
        <f>RANK(K158,$K$9:$K$175,0)</f>
        <v>113</v>
      </c>
      <c r="M158" s="35">
        <v>683</v>
      </c>
      <c r="N158" s="11">
        <f>RANK(M158,$M$9:$M$175,0)</f>
        <v>149</v>
      </c>
    </row>
    <row r="159" spans="1:14" ht="12.75">
      <c r="A159" s="27">
        <f>RANK(G159,$G$9:$G$175,0)</f>
        <v>151</v>
      </c>
      <c r="B159" s="23" t="s">
        <v>810</v>
      </c>
      <c r="C159" s="22" t="s">
        <v>23</v>
      </c>
      <c r="D159" s="22" t="s">
        <v>17</v>
      </c>
      <c r="E159" s="22" t="s">
        <v>140</v>
      </c>
      <c r="F159" s="22" t="s">
        <v>43</v>
      </c>
      <c r="G159" s="34">
        <v>1959</v>
      </c>
      <c r="H159" s="31">
        <f>G159-$G$8</f>
        <v>-1015</v>
      </c>
      <c r="I159" s="35">
        <v>607</v>
      </c>
      <c r="J159" s="11">
        <f>RANK(I159,$I$9:$I$175,0)</f>
        <v>153</v>
      </c>
      <c r="K159" s="35">
        <v>664</v>
      </c>
      <c r="L159" s="11">
        <f>RANK(K159,$K$9:$K$175,0)</f>
        <v>136</v>
      </c>
      <c r="M159" s="35">
        <v>688</v>
      </c>
      <c r="N159" s="11">
        <f>RANK(M159,$M$9:$M$175,0)</f>
        <v>148</v>
      </c>
    </row>
    <row r="160" spans="1:14" ht="12.75">
      <c r="A160" s="27">
        <f>RANK(G160,$G$9:$G$175,0)</f>
        <v>152</v>
      </c>
      <c r="B160" s="23" t="s">
        <v>811</v>
      </c>
      <c r="C160" s="22" t="s">
        <v>23</v>
      </c>
      <c r="D160" s="22" t="s">
        <v>14</v>
      </c>
      <c r="E160" s="22" t="s">
        <v>121</v>
      </c>
      <c r="F160" s="22" t="s">
        <v>43</v>
      </c>
      <c r="G160" s="34">
        <v>1958</v>
      </c>
      <c r="H160" s="31">
        <f>G160-$G$8</f>
        <v>-1016</v>
      </c>
      <c r="I160" s="35">
        <v>785</v>
      </c>
      <c r="J160" s="11">
        <f>RANK(I160,$I$9:$I$175,0)</f>
        <v>79</v>
      </c>
      <c r="K160" s="35">
        <v>630</v>
      </c>
      <c r="L160" s="11">
        <f>RANK(K160,$K$9:$K$175,0)</f>
        <v>153</v>
      </c>
      <c r="M160" s="35">
        <v>543</v>
      </c>
      <c r="N160" s="11">
        <f>RANK(M160,$M$9:$M$175,0)</f>
        <v>167</v>
      </c>
    </row>
    <row r="161" spans="1:14" ht="12.75">
      <c r="A161" s="27">
        <f>RANK(G161,$G$9:$G$175,0)</f>
        <v>153</v>
      </c>
      <c r="B161" s="23" t="s">
        <v>815</v>
      </c>
      <c r="C161" s="22" t="s">
        <v>61</v>
      </c>
      <c r="D161" s="22" t="s">
        <v>16</v>
      </c>
      <c r="E161" s="22" t="s">
        <v>140</v>
      </c>
      <c r="F161" s="22" t="s">
        <v>43</v>
      </c>
      <c r="G161" s="34">
        <v>1943</v>
      </c>
      <c r="H161" s="31">
        <f>G161-$G$8</f>
        <v>-1031</v>
      </c>
      <c r="I161" s="35">
        <v>655</v>
      </c>
      <c r="J161" s="11">
        <f>RANK(I161,$I$9:$I$175,0)</f>
        <v>138</v>
      </c>
      <c r="K161" s="35">
        <v>611</v>
      </c>
      <c r="L161" s="11">
        <f>RANK(K161,$K$9:$K$175,0)</f>
        <v>157</v>
      </c>
      <c r="M161" s="35">
        <v>677</v>
      </c>
      <c r="N161" s="11">
        <f>RANK(M161,$M$9:$M$175,0)</f>
        <v>152</v>
      </c>
    </row>
    <row r="162" spans="1:14" ht="12.75">
      <c r="A162" s="27">
        <f>RANK(G162,$G$9:$G$175,0)</f>
        <v>154</v>
      </c>
      <c r="B162" s="23" t="s">
        <v>820</v>
      </c>
      <c r="C162" s="22" t="s">
        <v>23</v>
      </c>
      <c r="D162" s="22" t="s">
        <v>13</v>
      </c>
      <c r="E162" s="22" t="s">
        <v>668</v>
      </c>
      <c r="F162" s="22" t="s">
        <v>43</v>
      </c>
      <c r="G162" s="34">
        <v>1938</v>
      </c>
      <c r="H162" s="31">
        <f>G162-$G$8</f>
        <v>-1036</v>
      </c>
      <c r="I162" s="35">
        <v>566</v>
      </c>
      <c r="J162" s="11">
        <f>RANK(I162,$I$9:$I$175,0)</f>
        <v>158</v>
      </c>
      <c r="K162" s="35">
        <v>724</v>
      </c>
      <c r="L162" s="11">
        <f>RANK(K162,$K$9:$K$175,0)</f>
        <v>87</v>
      </c>
      <c r="M162" s="35">
        <v>648</v>
      </c>
      <c r="N162" s="11">
        <f>RANK(M162,$M$9:$M$175,0)</f>
        <v>157</v>
      </c>
    </row>
    <row r="163" spans="1:14" ht="12.75">
      <c r="A163" s="27">
        <f>RANK(G163,$G$9:$G$175,0)</f>
        <v>155</v>
      </c>
      <c r="B163" s="23" t="s">
        <v>824</v>
      </c>
      <c r="C163" s="22" t="s">
        <v>61</v>
      </c>
      <c r="D163" s="22" t="s">
        <v>14</v>
      </c>
      <c r="E163" s="22" t="s">
        <v>121</v>
      </c>
      <c r="F163" s="22" t="s">
        <v>43</v>
      </c>
      <c r="G163" s="34">
        <v>1926</v>
      </c>
      <c r="H163" s="31">
        <f>G163-$G$8</f>
        <v>-1048</v>
      </c>
      <c r="I163" s="35">
        <v>615</v>
      </c>
      <c r="J163" s="11">
        <f>RANK(I163,$I$9:$I$175,0)</f>
        <v>149</v>
      </c>
      <c r="K163" s="35">
        <v>609</v>
      </c>
      <c r="L163" s="11">
        <f>RANK(K163,$K$9:$K$175,0)</f>
        <v>158</v>
      </c>
      <c r="M163" s="35">
        <v>702</v>
      </c>
      <c r="N163" s="11">
        <f>RANK(M163,$M$9:$M$175,0)</f>
        <v>142</v>
      </c>
    </row>
    <row r="164" spans="1:14" ht="12.75">
      <c r="A164" s="27">
        <f>RANK(G164,$G$9:$G$175,0)</f>
        <v>156</v>
      </c>
      <c r="B164" s="23" t="s">
        <v>828</v>
      </c>
      <c r="C164" s="22" t="s">
        <v>113</v>
      </c>
      <c r="D164" s="22" t="s">
        <v>12</v>
      </c>
      <c r="E164" s="22" t="s">
        <v>140</v>
      </c>
      <c r="F164" s="22" t="s">
        <v>43</v>
      </c>
      <c r="G164" s="34">
        <v>1905</v>
      </c>
      <c r="H164" s="31">
        <f>G164-$G$8</f>
        <v>-1069</v>
      </c>
      <c r="I164" s="35">
        <v>636</v>
      </c>
      <c r="J164" s="11">
        <f>RANK(I164,$I$9:$I$175,0)</f>
        <v>143</v>
      </c>
      <c r="K164" s="35">
        <v>650</v>
      </c>
      <c r="L164" s="11">
        <f>RANK(K164,$K$9:$K$175,0)</f>
        <v>144</v>
      </c>
      <c r="M164" s="35">
        <v>619</v>
      </c>
      <c r="N164" s="11">
        <f>RANK(M164,$M$9:$M$175,0)</f>
        <v>162</v>
      </c>
    </row>
    <row r="165" spans="1:14" ht="12.75">
      <c r="A165" s="27">
        <f>RANK(G165,$G$9:$G$175,0)</f>
        <v>157</v>
      </c>
      <c r="B165" s="23" t="s">
        <v>830</v>
      </c>
      <c r="C165" s="22" t="s">
        <v>113</v>
      </c>
      <c r="D165" s="22" t="s">
        <v>11</v>
      </c>
      <c r="E165" s="22" t="s">
        <v>553</v>
      </c>
      <c r="F165" s="22" t="s">
        <v>43</v>
      </c>
      <c r="G165" s="34">
        <v>1898</v>
      </c>
      <c r="H165" s="31">
        <f>G165-$G$8</f>
        <v>-1076</v>
      </c>
      <c r="I165" s="35">
        <v>561</v>
      </c>
      <c r="J165" s="11">
        <f>RANK(I165,$I$9:$I$175,0)</f>
        <v>159</v>
      </c>
      <c r="K165" s="35">
        <v>638</v>
      </c>
      <c r="L165" s="11">
        <f>RANK(K165,$K$9:$K$175,0)</f>
        <v>151</v>
      </c>
      <c r="M165" s="35">
        <v>699</v>
      </c>
      <c r="N165" s="11">
        <f>RANK(M165,$M$9:$M$175,0)</f>
        <v>144</v>
      </c>
    </row>
    <row r="166" spans="1:14" ht="12.75">
      <c r="A166" s="27">
        <f>RANK(G166,$G$9:$G$175,0)</f>
        <v>158</v>
      </c>
      <c r="B166" s="23" t="s">
        <v>832</v>
      </c>
      <c r="C166" s="22" t="s">
        <v>113</v>
      </c>
      <c r="D166" s="22" t="s">
        <v>12</v>
      </c>
      <c r="E166" s="22" t="s">
        <v>425</v>
      </c>
      <c r="F166" s="22" t="s">
        <v>43</v>
      </c>
      <c r="G166" s="34">
        <v>1893</v>
      </c>
      <c r="H166" s="31">
        <f>G166-$G$8</f>
        <v>-1081</v>
      </c>
      <c r="I166" s="35">
        <v>672</v>
      </c>
      <c r="J166" s="11">
        <f>RANK(I166,$I$9:$I$175,0)</f>
        <v>129</v>
      </c>
      <c r="K166" s="35">
        <v>563</v>
      </c>
      <c r="L166" s="11">
        <f>RANK(K166,$K$9:$K$175,0)</f>
        <v>165</v>
      </c>
      <c r="M166" s="35">
        <v>658</v>
      </c>
      <c r="N166" s="11">
        <f>RANK(M166,$M$9:$M$175,0)</f>
        <v>154</v>
      </c>
    </row>
    <row r="167" spans="1:14" ht="12.75">
      <c r="A167" s="27">
        <f>RANK(G167,$G$9:$G$175,0)</f>
        <v>159</v>
      </c>
      <c r="B167" s="23" t="s">
        <v>834</v>
      </c>
      <c r="C167" s="22" t="s">
        <v>23</v>
      </c>
      <c r="D167" s="22" t="s">
        <v>15</v>
      </c>
      <c r="E167" s="22" t="s">
        <v>315</v>
      </c>
      <c r="F167" s="22" t="s">
        <v>43</v>
      </c>
      <c r="G167" s="34">
        <v>1885</v>
      </c>
      <c r="H167" s="31">
        <f>G167-$G$8</f>
        <v>-1089</v>
      </c>
      <c r="I167" s="35">
        <v>601</v>
      </c>
      <c r="J167" s="11">
        <f>RANK(I167,$I$9:$I$175,0)</f>
        <v>154</v>
      </c>
      <c r="K167" s="35">
        <v>606</v>
      </c>
      <c r="L167" s="11">
        <f>RANK(K167,$K$9:$K$175,0)</f>
        <v>160</v>
      </c>
      <c r="M167" s="35">
        <v>678</v>
      </c>
      <c r="N167" s="11">
        <f>RANK(M167,$M$9:$M$175,0)</f>
        <v>150</v>
      </c>
    </row>
    <row r="168" spans="1:14" ht="12.75">
      <c r="A168" s="27">
        <f>RANK(G168,$G$9:$G$175,0)</f>
        <v>160</v>
      </c>
      <c r="B168" s="23" t="s">
        <v>837</v>
      </c>
      <c r="C168" s="22" t="s">
        <v>23</v>
      </c>
      <c r="D168" s="22" t="s">
        <v>16</v>
      </c>
      <c r="E168" s="22" t="s">
        <v>315</v>
      </c>
      <c r="F168" s="22" t="s">
        <v>43</v>
      </c>
      <c r="G168" s="34">
        <v>1859</v>
      </c>
      <c r="H168" s="31">
        <f>G168-$G$8</f>
        <v>-1115</v>
      </c>
      <c r="I168" s="35">
        <v>514</v>
      </c>
      <c r="J168" s="11">
        <f>RANK(I168,$I$9:$I$175,0)</f>
        <v>164</v>
      </c>
      <c r="K168" s="35">
        <v>731</v>
      </c>
      <c r="L168" s="11">
        <f>RANK(K168,$K$9:$K$175,0)</f>
        <v>78</v>
      </c>
      <c r="M168" s="35">
        <v>614</v>
      </c>
      <c r="N168" s="11">
        <f>RANK(M168,$M$9:$M$175,0)</f>
        <v>163</v>
      </c>
    </row>
    <row r="169" spans="1:14" ht="12.75">
      <c r="A169" s="27">
        <f>RANK(G169,$G$9:$G$175,0)</f>
        <v>161</v>
      </c>
      <c r="B169" s="23" t="s">
        <v>840</v>
      </c>
      <c r="C169" s="22" t="s">
        <v>61</v>
      </c>
      <c r="D169" s="22" t="s">
        <v>15</v>
      </c>
      <c r="E169" s="22" t="s">
        <v>425</v>
      </c>
      <c r="F169" s="22" t="s">
        <v>43</v>
      </c>
      <c r="G169" s="34">
        <v>1842</v>
      </c>
      <c r="H169" s="31">
        <f>G169-$G$8</f>
        <v>-1132</v>
      </c>
      <c r="I169" s="35">
        <v>608</v>
      </c>
      <c r="J169" s="11">
        <f>RANK(I169,$I$9:$I$175,0)</f>
        <v>152</v>
      </c>
      <c r="K169" s="35">
        <v>597</v>
      </c>
      <c r="L169" s="11">
        <f>RANK(K169,$K$9:$K$175,0)</f>
        <v>161</v>
      </c>
      <c r="M169" s="35">
        <v>637</v>
      </c>
      <c r="N169" s="11">
        <f>RANK(M169,$M$9:$M$175,0)</f>
        <v>159</v>
      </c>
    </row>
    <row r="170" spans="1:14" ht="12.75">
      <c r="A170" s="27">
        <f>RANK(G170,$G$9:$G$175,0)</f>
        <v>162</v>
      </c>
      <c r="B170" s="23" t="s">
        <v>844</v>
      </c>
      <c r="C170" s="22" t="s">
        <v>61</v>
      </c>
      <c r="D170" s="22" t="s">
        <v>15</v>
      </c>
      <c r="E170" s="22" t="s">
        <v>315</v>
      </c>
      <c r="F170" s="22" t="s">
        <v>43</v>
      </c>
      <c r="G170" s="34">
        <v>1823</v>
      </c>
      <c r="H170" s="31">
        <f>G170-$G$8</f>
        <v>-1151</v>
      </c>
      <c r="I170" s="35">
        <v>534</v>
      </c>
      <c r="J170" s="11">
        <f>RANK(I170,$I$9:$I$175,0)</f>
        <v>161</v>
      </c>
      <c r="K170" s="35">
        <v>678</v>
      </c>
      <c r="L170" s="11">
        <f>RANK(K170,$K$9:$K$175,0)</f>
        <v>127</v>
      </c>
      <c r="M170" s="35">
        <v>611</v>
      </c>
      <c r="N170" s="11">
        <f>RANK(M170,$M$9:$M$175,0)</f>
        <v>165</v>
      </c>
    </row>
    <row r="171" spans="1:14" ht="12.75">
      <c r="A171" s="27">
        <f>RANK(G171,$G$9:$G$175,0)</f>
        <v>163</v>
      </c>
      <c r="B171" s="23" t="s">
        <v>848</v>
      </c>
      <c r="C171" s="22" t="s">
        <v>61</v>
      </c>
      <c r="D171" s="22" t="s">
        <v>15</v>
      </c>
      <c r="E171" s="22" t="s">
        <v>425</v>
      </c>
      <c r="F171" s="22" t="s">
        <v>43</v>
      </c>
      <c r="G171" s="34">
        <v>1777</v>
      </c>
      <c r="H171" s="31">
        <f>G171-$G$8</f>
        <v>-1197</v>
      </c>
      <c r="I171" s="35">
        <v>514</v>
      </c>
      <c r="J171" s="11">
        <f>RANK(I171,$I$9:$I$175,0)</f>
        <v>164</v>
      </c>
      <c r="K171" s="35">
        <v>651</v>
      </c>
      <c r="L171" s="11">
        <f>RANK(K171,$K$9:$K$175,0)</f>
        <v>142</v>
      </c>
      <c r="M171" s="35">
        <v>612</v>
      </c>
      <c r="N171" s="11">
        <f>RANK(M171,$M$9:$M$175,0)</f>
        <v>164</v>
      </c>
    </row>
    <row r="172" spans="1:14" ht="12.75">
      <c r="A172" s="27">
        <f>RANK(G172,$G$9:$G$175,0)</f>
        <v>164</v>
      </c>
      <c r="B172" s="23" t="s">
        <v>852</v>
      </c>
      <c r="C172" s="22" t="s">
        <v>61</v>
      </c>
      <c r="D172" s="22" t="s">
        <v>15</v>
      </c>
      <c r="E172" s="22" t="s">
        <v>375</v>
      </c>
      <c r="F172" s="22" t="s">
        <v>43</v>
      </c>
      <c r="G172" s="34">
        <v>1714</v>
      </c>
      <c r="H172" s="31">
        <f>G172-$G$8</f>
        <v>-1260</v>
      </c>
      <c r="I172" s="35">
        <v>513</v>
      </c>
      <c r="J172" s="11">
        <f>RANK(I172,$I$9:$I$175,0)</f>
        <v>166</v>
      </c>
      <c r="K172" s="35">
        <v>567</v>
      </c>
      <c r="L172" s="11">
        <f>RANK(K172,$K$9:$K$175,0)</f>
        <v>164</v>
      </c>
      <c r="M172" s="35">
        <v>634</v>
      </c>
      <c r="N172" s="11">
        <f>RANK(M172,$M$9:$M$175,0)</f>
        <v>161</v>
      </c>
    </row>
    <row r="173" spans="1:14" ht="12.75">
      <c r="A173" s="27">
        <f>RANK(G173,$G$9:$G$175,0)</f>
        <v>165</v>
      </c>
      <c r="B173" s="23" t="s">
        <v>853</v>
      </c>
      <c r="C173" s="22" t="s">
        <v>61</v>
      </c>
      <c r="D173" s="22" t="s">
        <v>14</v>
      </c>
      <c r="E173" s="22" t="s">
        <v>668</v>
      </c>
      <c r="F173" s="22" t="s">
        <v>43</v>
      </c>
      <c r="G173" s="34">
        <v>1711</v>
      </c>
      <c r="H173" s="31">
        <f>G173-$G$8</f>
        <v>-1263</v>
      </c>
      <c r="I173" s="35">
        <v>663</v>
      </c>
      <c r="J173" s="11">
        <f>RANK(I173,$I$9:$I$175,0)</f>
        <v>134</v>
      </c>
      <c r="K173" s="35">
        <v>455</v>
      </c>
      <c r="L173" s="11">
        <f>RANK(K173,$K$9:$K$175,0)</f>
        <v>167</v>
      </c>
      <c r="M173" s="35">
        <v>593</v>
      </c>
      <c r="N173" s="11">
        <f>RANK(M173,$M$9:$M$175,0)</f>
        <v>166</v>
      </c>
    </row>
    <row r="174" spans="1:14" ht="12.75">
      <c r="A174" s="27">
        <f>RANK(G174,$G$9:$G$175,0)</f>
        <v>166</v>
      </c>
      <c r="B174" s="23" t="s">
        <v>854</v>
      </c>
      <c r="C174" s="22" t="s">
        <v>113</v>
      </c>
      <c r="D174" s="22" t="s">
        <v>15</v>
      </c>
      <c r="E174" s="22" t="s">
        <v>425</v>
      </c>
      <c r="F174" s="22" t="s">
        <v>43</v>
      </c>
      <c r="G174" s="34">
        <v>1697</v>
      </c>
      <c r="H174" s="31">
        <f>G174-$G$8</f>
        <v>-1277</v>
      </c>
      <c r="I174" s="35">
        <v>517</v>
      </c>
      <c r="J174" s="11">
        <f>RANK(I174,$I$9:$I$175,0)</f>
        <v>163</v>
      </c>
      <c r="K174" s="35">
        <v>544</v>
      </c>
      <c r="L174" s="11">
        <f>RANK(K174,$K$9:$K$175,0)</f>
        <v>166</v>
      </c>
      <c r="M174" s="35">
        <v>636</v>
      </c>
      <c r="N174" s="11">
        <f>RANK(M174,$M$9:$M$175,0)</f>
        <v>160</v>
      </c>
    </row>
    <row r="175" spans="1:14" ht="12.75">
      <c r="A175" s="27">
        <f>RANK(G175,$G$9:$G$175,0)</f>
        <v>167</v>
      </c>
      <c r="B175" s="23" t="s">
        <v>856</v>
      </c>
      <c r="C175" s="22" t="s">
        <v>113</v>
      </c>
      <c r="D175" s="22" t="s">
        <v>15</v>
      </c>
      <c r="E175" s="22" t="s">
        <v>55</v>
      </c>
      <c r="F175" s="22" t="s">
        <v>43</v>
      </c>
      <c r="G175" s="34">
        <v>1688</v>
      </c>
      <c r="H175" s="31">
        <f>G175-$G$8</f>
        <v>-1286</v>
      </c>
      <c r="I175" s="35">
        <v>450</v>
      </c>
      <c r="J175" s="11">
        <f>RANK(I175,$I$9:$I$175,0)</f>
        <v>167</v>
      </c>
      <c r="K175" s="35">
        <v>586</v>
      </c>
      <c r="L175" s="11">
        <f>RANK(K175,$K$9:$K$175,0)</f>
        <v>163</v>
      </c>
      <c r="M175" s="35">
        <v>652</v>
      </c>
      <c r="N175" s="11">
        <f>RANK(M175,$M$9:$M$175,0)</f>
        <v>156</v>
      </c>
    </row>
  </sheetData>
  <sheetProtection selectLockedCells="1" selectUnlockedCells="1"/>
  <mergeCells count="2">
    <mergeCell ref="A1:N1"/>
    <mergeCell ref="A2:N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Bernier</dc:creator>
  <cp:keywords/>
  <dc:description/>
  <cp:lastModifiedBy>Pascal Bernier</cp:lastModifiedBy>
  <dcterms:created xsi:type="dcterms:W3CDTF">2013-10-01T18:07:22Z</dcterms:created>
  <dcterms:modified xsi:type="dcterms:W3CDTF">2013-10-07T19:25:31Z</dcterms:modified>
  <cp:category/>
  <cp:version/>
  <cp:contentType/>
  <cp:contentStatus/>
  <cp:revision>224</cp:revision>
</cp:coreProperties>
</file>